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autoCompressPictures="0" defaultThemeVersion="124226"/>
  <mc:AlternateContent xmlns:mc="http://schemas.openxmlformats.org/markup-compatibility/2006">
    <mc:Choice Requires="x15">
      <x15ac:absPath xmlns:x15ac="http://schemas.microsoft.com/office/spreadsheetml/2010/11/ac" url="F:\INFORMACIÓN OFICINA\ALEX L\Pliegos\2020\ADECUACIONES PARA INFRAESTRUCTURA TECNOLÓGICA\EVALUACIÓN\"/>
    </mc:Choice>
  </mc:AlternateContent>
  <xr:revisionPtr revIDLastSave="0" documentId="13_ncr:1_{314956FC-5D53-4FF1-BDD9-FE29CDE18E67}" xr6:coauthVersionLast="45" xr6:coauthVersionMax="45" xr10:uidLastSave="{00000000-0000-0000-0000-000000000000}"/>
  <bookViews>
    <workbookView xWindow="-120" yWindow="-120" windowWidth="20730" windowHeight="11160" xr2:uid="{00000000-000D-0000-FFFF-FFFF00000000}"/>
  </bookViews>
  <sheets>
    <sheet name="VERIFICACIÓN TÉCNICA" sheetId="57" r:id="rId1"/>
    <sheet name="VTE" sheetId="33" r:id="rId2"/>
    <sheet name="CALIFICACION PERSONAL" sheetId="60" r:id="rId3"/>
    <sheet name="CORREC. ARITM. GENERAL" sheetId="65" state="hidden" r:id="rId4"/>
    <sheet name="HABILITANTES" sheetId="75"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#REF!</definedName>
    <definedName name="___PP1">#REF!</definedName>
    <definedName name="___PP10">#REF!</definedName>
    <definedName name="___PP11">#REF!</definedName>
    <definedName name="___PP12">#REF!</definedName>
    <definedName name="___PP13">#REF!</definedName>
    <definedName name="___PP14">#REF!</definedName>
    <definedName name="___PP2">#REF!</definedName>
    <definedName name="___PP3">#REF!</definedName>
    <definedName name="___PP4">#REF!</definedName>
    <definedName name="___PP5">#REF!</definedName>
    <definedName name="___PP6">#REF!</definedName>
    <definedName name="___PP7">#REF!</definedName>
    <definedName name="___PP8">#REF!</definedName>
    <definedName name="___PP9">#REF!</definedName>
    <definedName name="__PP1">#REF!</definedName>
    <definedName name="__PP10">#REF!</definedName>
    <definedName name="__PP11">#REF!</definedName>
    <definedName name="__PP12">#REF!</definedName>
    <definedName name="__PP13">#REF!</definedName>
    <definedName name="__PP14">#REF!</definedName>
    <definedName name="__PP2">#REF!</definedName>
    <definedName name="__PP3">#REF!</definedName>
    <definedName name="__PP4">#REF!</definedName>
    <definedName name="__PP5">#REF!</definedName>
    <definedName name="__PP6">#REF!</definedName>
    <definedName name="__PP7">#REF!</definedName>
    <definedName name="__PP8">#REF!</definedName>
    <definedName name="__PP9">#REF!</definedName>
    <definedName name="_MatMult_A" hidden="1">[1]PRESUP.!#REF!</definedName>
    <definedName name="_MatMult_AxB" hidden="1">[1]PRESUP.!#REF!</definedName>
    <definedName name="_MatMult_B" hidden="1">[1]PRESUP.!#REF!</definedName>
    <definedName name="_PP1">#REF!</definedName>
    <definedName name="_PP10">#REF!</definedName>
    <definedName name="_PP11">#REF!</definedName>
    <definedName name="_PP12">#REF!</definedName>
    <definedName name="_PP13">#REF!</definedName>
    <definedName name="_PP14">#REF!</definedName>
    <definedName name="_PP2">#REF!</definedName>
    <definedName name="_PP3">#REF!</definedName>
    <definedName name="_PP4">#REF!</definedName>
    <definedName name="_PP5">#REF!</definedName>
    <definedName name="_PP6">#REF!</definedName>
    <definedName name="_PP7">#REF!</definedName>
    <definedName name="_PP8">#REF!</definedName>
    <definedName name="_PP9">#REF!</definedName>
    <definedName name="A_impresión_IM">#REF!</definedName>
    <definedName name="aas">[2]Insumos!$A$4:$A$1772</definedName>
    <definedName name="ACERO_DE_REFUERZO_60000">'[3]Acero de 60.000psi'!$I$53</definedName>
    <definedName name="ACTA">'[4]ACTA 01 OBRA'!#REF!</definedName>
    <definedName name="ACTIVIDADES">#REF!</definedName>
    <definedName name="Adm">#REF!</definedName>
    <definedName name="ADMI">#REF!</definedName>
    <definedName name="aiu">#REF!</definedName>
    <definedName name="alam">#REF!</definedName>
    <definedName name="AMARRE">'[5]LISTA DE MATERIALES'!$D$11</definedName>
    <definedName name="ANTICIPO">#REF!</definedName>
    <definedName name="aplique">#REF!</definedName>
    <definedName name="_xlnm.Consolidate_Area">#N/A</definedName>
    <definedName name="_xlnm.Print_Area" localSheetId="2">'CALIFICACION PERSONAL'!$A$1:$I$51</definedName>
    <definedName name="_xlnm.Print_Area" localSheetId="0">'VERIFICACIÓN TÉCNICA'!$A$1:$F$95</definedName>
    <definedName name="_xlnm.Print_Area" localSheetId="1">VTE!$A$1:$M$72</definedName>
    <definedName name="AUI">#REF!</definedName>
    <definedName name="AyudanteHR">[6]F.Prestacional!$E$10</definedName>
    <definedName name="b" hidden="1">[1]PRESUP.!#REF!</definedName>
    <definedName name="base">[7]BaseDatos!$A$2:$F$505</definedName>
    <definedName name="BASICOS">#REF!</definedName>
    <definedName name="BB" hidden="1">[1]PRESUP.!#REF!</definedName>
    <definedName name="BudgetTab">#REF!</definedName>
    <definedName name="BuiltIn_Print_Area">#REF!</definedName>
    <definedName name="BuiltIn_Print_Area___2">#REF!</definedName>
    <definedName name="BuiltIn_Print_Titles">#REF!</definedName>
    <definedName name="C_">#REF!</definedName>
    <definedName name="C_Apus">'[8]1_Preliminares'!$A$26</definedName>
    <definedName name="CAPITULO1">#REF!</definedName>
    <definedName name="CAPITULO10">#REF!</definedName>
    <definedName name="CAPITULO11">#REF!</definedName>
    <definedName name="CAPITULO12">#REF!</definedName>
    <definedName name="CAPITULO13">#REF!</definedName>
    <definedName name="CAPITULO14">#REF!</definedName>
    <definedName name="CAPITULO15">#REF!</definedName>
    <definedName name="CAPITULO16">#REF!</definedName>
    <definedName name="CAPITULO17">#REF!</definedName>
    <definedName name="CAPITULO18">#REF!</definedName>
    <definedName name="CAPITULO19">#REF!</definedName>
    <definedName name="CAPITULO2">#REF!</definedName>
    <definedName name="CAPITULO20">#REF!</definedName>
    <definedName name="CAPITULO21">#REF!</definedName>
    <definedName name="CAPITULO3">#REF!</definedName>
    <definedName name="CAPITULO4">#REF!</definedName>
    <definedName name="CAPITULO5">#REF!</definedName>
    <definedName name="CAPITULO6">#REF!</definedName>
    <definedName name="CAPITULO7">#REF!</definedName>
    <definedName name="CAPITULO8">#REF!</definedName>
    <definedName name="CAPITULO9">#REF!</definedName>
    <definedName name="cc" hidden="1">[1]PRESUP.!#REF!</definedName>
    <definedName name="ccc" hidden="1">[1]PRESUP.!#REF!</definedName>
    <definedName name="CCTO16">#REF!</definedName>
    <definedName name="CCTO17">#REF!</definedName>
    <definedName name="CCTO21">#REF!</definedName>
    <definedName name="CCTON">#REF!</definedName>
    <definedName name="CDCT">[6]PRESUPUESTO!$A$2</definedName>
    <definedName name="CeldCanti">#REF!</definedName>
    <definedName name="CELDVRUNIT1">#REF!</definedName>
    <definedName name="CG">[9]ANALISIS!$F$12</definedName>
    <definedName name="CICLOPEO">#REF!</definedName>
    <definedName name="CIndPresup">#REF!</definedName>
    <definedName name="Ciudades">[10]Insumos!$B$1813:$B$1912</definedName>
    <definedName name="CL">#REF!</definedName>
    <definedName name="CÑ">[9]ANALISIS!$F$12</definedName>
    <definedName name="Codigo">[8]Insumos!$A$4:$A$1772</definedName>
    <definedName name="Codigo_M.Obra">[8]M.Obra!$A$35:$A$43</definedName>
    <definedName name="CONCRETO_2000">'[3]Concreto de 2000 psi'!$I$53</definedName>
    <definedName name="CONJ">#REF!</definedName>
    <definedName name="CONL">#REF!</definedName>
    <definedName name="CONRES">#REF!</definedName>
    <definedName name="CONSTRUCTOR">#REF!</definedName>
    <definedName name="contratista">[9]ANALISIS!$F$45</definedName>
    <definedName name="CONTREC">#REF!</definedName>
    <definedName name="COSTIND">#REF!</definedName>
    <definedName name="CR">#REF!</definedName>
    <definedName name="Cuadrillas">[11]Cuadrillas!$A$11:$I$77</definedName>
    <definedName name="CUÑASJ">#REF!</definedName>
    <definedName name="Descrip_cuadrillas">[11]Cuadrillas!$A$15:$A$77</definedName>
    <definedName name="Descrip_equipos">[11]Equ!$A$15:$A$102</definedName>
    <definedName name="Descrip_transporte">[11]Trans!$A$18:$A$65</definedName>
    <definedName name="Descripción">[11]Mat!$A$11:$A$1041</definedName>
    <definedName name="DescripPpto">#REF!</definedName>
    <definedName name="ELECTRICA">'[12]3.PRESUP. ELECTRICO'!$A$4:$G$212</definedName>
    <definedName name="emergencia" hidden="1">[1]PRESUP.!#REF!</definedName>
    <definedName name="EQUI">[13]EQUIPO!$B$2:$B$36</definedName>
    <definedName name="equipo">[14]Equipo!$A$7:$A$65536</definedName>
    <definedName name="EQUIPO_1">[13]EQUIPO!$B$2:$D$36</definedName>
    <definedName name="EQUIPO_2">[15]Equipo!$A$7:$A$65536</definedName>
    <definedName name="EQUIPOS">[3]Equipo!$A$16:$G$79</definedName>
    <definedName name="ER">#REF!</definedName>
    <definedName name="Export" localSheetId="2" hidden="1">{"'Hoja1'!$A$1:$I$70"}</definedName>
    <definedName name="Export" localSheetId="3" hidden="1">{"'Hoja1'!$A$1:$I$70"}</definedName>
    <definedName name="Export" localSheetId="0" hidden="1">{"'Hoja1'!$A$1:$I$70"}</definedName>
    <definedName name="Export" hidden="1">{"'Hoja1'!$A$1:$I$70"}</definedName>
    <definedName name="FFFFF">'[16]LISTA DE MATERIALES'!$D$11</definedName>
    <definedName name="FinPpto">#REF!</definedName>
    <definedName name="FORMALETA">#REF!</definedName>
    <definedName name="FormLinPresup">#REF!</definedName>
    <definedName name="formula" localSheetId="2">'[17]VERIFICACION TECNICA'!$A$34:$B$37</definedName>
    <definedName name="formula" localSheetId="3">'[18]VERIFICACION TECNICA'!$A$34:$B$37</definedName>
    <definedName name="formula" localSheetId="0">'VERIFICACIÓN TÉCNICA'!$A$64:$B$67</definedName>
    <definedName name="formula">#REF!</definedName>
    <definedName name="GACETA">#REF!</definedName>
    <definedName name="gfr">#REF!</definedName>
    <definedName name="GUADUA">'[5]LISTA DE MATERIALES'!$D$49</definedName>
    <definedName name="HERRMENOR">'[5]LISTA DE MATERIALES'!$D$50</definedName>
    <definedName name="HTML_CodePage" hidden="1">1252</definedName>
    <definedName name="HTML_Control" localSheetId="2" hidden="1">{"'Hoja1'!$A$1:$I$70"}</definedName>
    <definedName name="HTML_Control" localSheetId="3" hidden="1">{"'Hoja1'!$A$1:$I$70"}</definedName>
    <definedName name="HTML_Control" localSheetId="0"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i" hidden="1">[1]PRESUP.!#REF!</definedName>
    <definedName name="iii" hidden="1">[1]PRESUP.!#REF!</definedName>
    <definedName name="IMPRE">#REF!</definedName>
    <definedName name="Imprev">#REF!</definedName>
    <definedName name="inf">#REF!</definedName>
    <definedName name="INICIA">#REF!</definedName>
    <definedName name="INICIOPPTO">#REF!</definedName>
    <definedName name="Instalacion">#REF!</definedName>
    <definedName name="Insumos">#REF!</definedName>
    <definedName name="INTERVENTOR">#REF!</definedName>
    <definedName name="item">#REF!</definedName>
    <definedName name="IVA">#REF!</definedName>
    <definedName name="IvaSUtl">#REF!</definedName>
    <definedName name="j">#REF!</definedName>
    <definedName name="JU">#REF!</definedName>
    <definedName name="KIU">[8]Presup_Cancha!$J$15:$J$20</definedName>
    <definedName name="l">[19]Insumos!$A$4:$A$1761</definedName>
    <definedName name="L_">#REF!</definedName>
    <definedName name="LineaPresup">#REF!</definedName>
    <definedName name="List_cuadrillas">[11]Salarios!$D$8:$P$8</definedName>
    <definedName name="LISTADOEQUIPOS">[3]Equipo!$A$16:$A$80</definedName>
    <definedName name="LISTADOMATERIALES">[3]Material!$A$11:$A$1009</definedName>
    <definedName name="LISTADOMO">[3]M.Obra!$A$21:$A$50</definedName>
    <definedName name="LISTADOTRANSPORTES">[3]Transp.!$A$16:$A$50</definedName>
    <definedName name="ll">[11]PRESUPUESTO!#REF!</definedName>
    <definedName name="M.O">[8]M.Obra!$B$35:$B$42</definedName>
    <definedName name="MANODEOBRA">[3]M.Obra!$A$21:$I$50</definedName>
    <definedName name="MATER">[13]MATERIAL!$B$3:$B$580</definedName>
    <definedName name="materiales">[14]materiales!$A$7:$A$1317</definedName>
    <definedName name="MATERIALES_2">[15]materiales!$A$7:$A$1317</definedName>
    <definedName name="MI">#REF!,#REF!,#REF!,#REF!,#REF!,#REF!,#REF!</definedName>
    <definedName name="ML">#REF!,#REF!,#REF!,#REF!,#REF!,#REF!,#REF!</definedName>
    <definedName name="MOCERRPOLISOMBRA">'[5]MANO DE OBRA'!$D$9</definedName>
    <definedName name="MOLOCALIZYREP">'[5]MANO DE OBRA'!$D$38</definedName>
    <definedName name="MORTERO">#REF!</definedName>
    <definedName name="MORTERO24">#REF!</definedName>
    <definedName name="NI">#REF!</definedName>
    <definedName name="ninguno">#REF!</definedName>
    <definedName name="NVOCD">[6]INSUMOS!$P$6</definedName>
    <definedName name="OBRA_CIVIL">'[12]2.PRESUPUESTO OBRA CIVIL'!$A$4:$G$224</definedName>
    <definedName name="OficialHR">[6]F.Prestacional!$G$10</definedName>
    <definedName name="otros">[14]otros!$A$6:$A$1235</definedName>
    <definedName name="OTROS_2">[15]otros!$A$6:$A$1235</definedName>
    <definedName name="P0">#REF!</definedName>
    <definedName name="PA">[11]PRESUPUESTO!#REF!</definedName>
    <definedName name="pasamanos">#REF!</definedName>
    <definedName name="PB">[11]PRESUPUESTO!#REF!</definedName>
    <definedName name="PC">[11]PRESUPUESTO!#REF!</definedName>
    <definedName name="PE">[11]PRESUPUESTO!#REF!</definedName>
    <definedName name="PL">[11]PRESUPUESTO!#REF!</definedName>
    <definedName name="PLAZO">#REF!</definedName>
    <definedName name="Plegable">#REF!</definedName>
    <definedName name="po">#REF!</definedName>
    <definedName name="POLISOMBRA">'[5]LISTA DE MATERIALES'!$D$78</definedName>
    <definedName name="PRECIOS">#REF!</definedName>
    <definedName name="PROGRAMA">'[20]Planes Validar'!$B$2:$B$7</definedName>
    <definedName name="PUESTA" hidden="1">[1]PRESUP.!#REF!</definedName>
    <definedName name="PUNTILLA2">'[5]LISTA DE MATERIALES'!$D$82</definedName>
    <definedName name="q">#REF!</definedName>
    <definedName name="q_t_">#REF!</definedName>
    <definedName name="q0">#REF!</definedName>
    <definedName name="R_">#REF!</definedName>
    <definedName name="RCindPresup">#REF!</definedName>
    <definedName name="RECCUN">#REF!</definedName>
    <definedName name="ResEquipo">#REF!</definedName>
    <definedName name="ResMateriales">#REF!</definedName>
    <definedName name="ResMO">#REF!</definedName>
    <definedName name="ResOtros">#REF!</definedName>
    <definedName name="resumenlicit">#REF!</definedName>
    <definedName name="ResUnit_CD">#REF!</definedName>
    <definedName name="rrrr">#REF!</definedName>
    <definedName name="s">#REF!</definedName>
    <definedName name="SA">[11]PRESUPUESTO!#REF!</definedName>
    <definedName name="Salarios">#REF!</definedName>
    <definedName name="SB">[11]PRESUPUESTO!#REF!</definedName>
    <definedName name="SbtPpto">#REF!</definedName>
    <definedName name="SC">[11]PRESUPUESTO!#REF!</definedName>
    <definedName name="SE">[11]PRESUPUESTO!#REF!</definedName>
    <definedName name="SELECCION">[20]Soluciones!$B$7</definedName>
    <definedName name="SG">[9]ANALISIS!#REF!</definedName>
    <definedName name="SL">#REF!</definedName>
    <definedName name="SOLADO">#REF!</definedName>
    <definedName name="SR">#REF!</definedName>
    <definedName name="SUBPRODUCTOS">#REF!</definedName>
    <definedName name="SUBTOTAL">#REF!</definedName>
    <definedName name="SUBTOTALMAT">'[11]2,2,6,1 Pilotes 0,30'!$I$19</definedName>
    <definedName name="sumideros">[9]ANALISIS!#REF!</definedName>
    <definedName name="SUMJ">#REF!</definedName>
    <definedName name="Summary">#REF!</definedName>
    <definedName name="SUNREC">#REF!</definedName>
    <definedName name="t_">#REF!</definedName>
    <definedName name="TA">[11]PRESUPUESTO!#REF!</definedName>
    <definedName name="TB">[11]PRESUPUESTO!#REF!</definedName>
    <definedName name="TC">[11]PRESUPUESTO!#REF!</definedName>
    <definedName name="TE">[11]PRESUPUESTO!#REF!</definedName>
    <definedName name="Títulos">'[21]062'!$A$1:$G$7</definedName>
    <definedName name="_xlnm.Print_Titles" localSheetId="2">'CALIFICACION PERSONAL'!$A:$B,'CALIFICACION PERSONAL'!$1:$11</definedName>
    <definedName name="_xlnm.Print_Titles" localSheetId="0">'VERIFICACIÓN TÉCNICA'!$A:$B,'VERIFICACIÓN TÉCNICA'!$1:$11</definedName>
    <definedName name="_xlnm.Print_Titles" localSheetId="1">VTE!$A:$E,VTE!$1:$18</definedName>
    <definedName name="TL">[11]PRESUPUESTO!#REF!</definedName>
    <definedName name="TOT">#REF!</definedName>
    <definedName name="TotalAIU">[6]PRESUPUESTO!$F$26</definedName>
    <definedName name="Transporte">[11]Trans!$A$12:$I$65</definedName>
    <definedName name="TTA">[11]PRESUPUESTO!#REF!</definedName>
    <definedName name="TTB">[11]PRESUPUESTO!#REF!</definedName>
    <definedName name="TTC">[11]PRESUPUESTO!#REF!</definedName>
    <definedName name="TTE">[11]PRESUPUESTO!#REF!</definedName>
    <definedName name="TTL">[11]PRESUPUESTO!#REF!</definedName>
    <definedName name="TtlCD">#REF!</definedName>
    <definedName name="TtlCDCronog">[6]CRONOGRAMA!$G$21</definedName>
    <definedName name="Unidades">#REF!</definedName>
    <definedName name="UNIT">#REF!</definedName>
    <definedName name="UTIL">#REF!</definedName>
    <definedName name="Utilidad">#REF!</definedName>
    <definedName name="VACUMULADO">#REF!</definedName>
    <definedName name="VALOR1">#REF!</definedName>
    <definedName name="VALOR2">#REF!</definedName>
    <definedName name="vcontrato">#REF!</definedName>
    <definedName name="VENCIMIENTO">#REF!</definedName>
    <definedName name="VRTTLPPTO">[6]PRESUPUESTO!$G$28</definedName>
    <definedName name="VRTTLUNDS">#REF!</definedName>
    <definedName name="VrUtilidad">#REF!</definedName>
    <definedName name="W">[22]Mat!$A$11:$A$1041</definedName>
    <definedName name="X">#REF!</definedName>
    <definedName name="XXX">'[16]MANO DE OBRA'!$D$38</definedName>
    <definedName name="Y">#REF!</definedName>
    <definedName name="Y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4" i="60" l="1"/>
  <c r="C24" i="60"/>
  <c r="K33" i="33" l="1"/>
  <c r="K21" i="33"/>
  <c r="Q229" i="65" l="1"/>
  <c r="S220" i="65"/>
  <c r="R220" i="65"/>
  <c r="S219" i="65"/>
  <c r="R219" i="65"/>
  <c r="S216" i="65"/>
  <c r="R216" i="65"/>
  <c r="S215" i="65"/>
  <c r="R215" i="65"/>
  <c r="S214" i="65"/>
  <c r="R214" i="65"/>
  <c r="S213" i="65"/>
  <c r="R213" i="65"/>
  <c r="S212" i="65"/>
  <c r="R212" i="65"/>
  <c r="S211" i="65"/>
  <c r="R211" i="65"/>
  <c r="S210" i="65"/>
  <c r="R210" i="65"/>
  <c r="S209" i="65"/>
  <c r="R209" i="65"/>
  <c r="S208" i="65"/>
  <c r="R208" i="65"/>
  <c r="S207" i="65"/>
  <c r="R207" i="65"/>
  <c r="S206" i="65"/>
  <c r="R206" i="65"/>
  <c r="S203" i="65"/>
  <c r="R203" i="65"/>
  <c r="S202" i="65"/>
  <c r="R202" i="65"/>
  <c r="S201" i="65"/>
  <c r="R201" i="65"/>
  <c r="S200" i="65"/>
  <c r="R200" i="65"/>
  <c r="S197" i="65"/>
  <c r="R197" i="65"/>
  <c r="S196" i="65"/>
  <c r="R196" i="65"/>
  <c r="S195" i="65"/>
  <c r="R195" i="65"/>
  <c r="S194" i="65"/>
  <c r="R194" i="65"/>
  <c r="S193" i="65"/>
  <c r="R193" i="65"/>
  <c r="S190" i="65"/>
  <c r="R190" i="65"/>
  <c r="S189" i="65"/>
  <c r="R189" i="65"/>
  <c r="S188" i="65"/>
  <c r="R188" i="65"/>
  <c r="S187" i="65"/>
  <c r="R187" i="65"/>
  <c r="S186" i="65"/>
  <c r="R186" i="65"/>
  <c r="S182" i="65"/>
  <c r="R182" i="65"/>
  <c r="S181" i="65"/>
  <c r="R181" i="65"/>
  <c r="S180" i="65"/>
  <c r="R180" i="65"/>
  <c r="S179" i="65"/>
  <c r="R179" i="65"/>
  <c r="S178" i="65"/>
  <c r="R178" i="65"/>
  <c r="S177" i="65"/>
  <c r="R177" i="65"/>
  <c r="S176" i="65"/>
  <c r="R176" i="65"/>
  <c r="S175" i="65"/>
  <c r="R175" i="65"/>
  <c r="S172" i="65"/>
  <c r="R172" i="65"/>
  <c r="S171" i="65"/>
  <c r="R171" i="65"/>
  <c r="S170" i="65"/>
  <c r="R170" i="65"/>
  <c r="S169" i="65"/>
  <c r="R169" i="65"/>
  <c r="S168" i="65"/>
  <c r="R168" i="65"/>
  <c r="S167" i="65"/>
  <c r="R167" i="65"/>
  <c r="S166" i="65"/>
  <c r="R166" i="65"/>
  <c r="S162" i="65"/>
  <c r="R162" i="65"/>
  <c r="S161" i="65"/>
  <c r="R161" i="65"/>
  <c r="S160" i="65"/>
  <c r="R160" i="65"/>
  <c r="S159" i="65"/>
  <c r="R159" i="65"/>
  <c r="S158" i="65"/>
  <c r="R158" i="65"/>
  <c r="S157" i="65"/>
  <c r="R157" i="65"/>
  <c r="S156" i="65"/>
  <c r="R156" i="65"/>
  <c r="S155" i="65"/>
  <c r="R155" i="65"/>
  <c r="S154" i="65"/>
  <c r="R154" i="65"/>
  <c r="S153" i="65"/>
  <c r="R153" i="65"/>
  <c r="S152" i="65"/>
  <c r="R152" i="65"/>
  <c r="S149" i="65"/>
  <c r="R149" i="65"/>
  <c r="S148" i="65"/>
  <c r="R148" i="65"/>
  <c r="S147" i="65"/>
  <c r="R147" i="65"/>
  <c r="S146" i="65"/>
  <c r="R146" i="65"/>
  <c r="S145" i="65"/>
  <c r="R145" i="65"/>
  <c r="S144" i="65"/>
  <c r="R144" i="65"/>
  <c r="S143" i="65"/>
  <c r="R143" i="65"/>
  <c r="S142" i="65"/>
  <c r="R142" i="65"/>
  <c r="S139" i="65"/>
  <c r="R139" i="65"/>
  <c r="S138" i="65"/>
  <c r="R138" i="65"/>
  <c r="S137" i="65"/>
  <c r="R137" i="65"/>
  <c r="S136" i="65"/>
  <c r="R136" i="65"/>
  <c r="S135" i="65"/>
  <c r="R135" i="65"/>
  <c r="S134" i="65"/>
  <c r="R134" i="65"/>
  <c r="S133" i="65"/>
  <c r="R133" i="65"/>
  <c r="S132" i="65"/>
  <c r="R132" i="65"/>
  <c r="S128" i="65"/>
  <c r="R128" i="65"/>
  <c r="S127" i="65"/>
  <c r="R127" i="65"/>
  <c r="S126" i="65"/>
  <c r="R126" i="65"/>
  <c r="S125" i="65"/>
  <c r="R125" i="65"/>
  <c r="S124" i="65"/>
  <c r="R124" i="65"/>
  <c r="S123" i="65"/>
  <c r="R123" i="65"/>
  <c r="S122" i="65"/>
  <c r="R122" i="65"/>
  <c r="S121" i="65"/>
  <c r="R121" i="65"/>
  <c r="S120" i="65"/>
  <c r="R120" i="65"/>
  <c r="S119" i="65"/>
  <c r="R119" i="65"/>
  <c r="S118" i="65"/>
  <c r="R118" i="65"/>
  <c r="S115" i="65"/>
  <c r="R115" i="65"/>
  <c r="S114" i="65"/>
  <c r="R114" i="65"/>
  <c r="S113" i="65"/>
  <c r="R113" i="65"/>
  <c r="S112" i="65"/>
  <c r="R112" i="65"/>
  <c r="S111" i="65"/>
  <c r="R111" i="65"/>
  <c r="S110" i="65"/>
  <c r="R110" i="65"/>
  <c r="S109" i="65"/>
  <c r="R109" i="65"/>
  <c r="S108" i="65"/>
  <c r="R108" i="65"/>
  <c r="S107" i="65"/>
  <c r="R107" i="65"/>
  <c r="S106" i="65"/>
  <c r="R106" i="65"/>
  <c r="S105" i="65"/>
  <c r="R105" i="65"/>
  <c r="S104" i="65"/>
  <c r="R104" i="65"/>
  <c r="S100" i="65"/>
  <c r="R100" i="65"/>
  <c r="S99" i="65"/>
  <c r="R99" i="65"/>
  <c r="S98" i="65"/>
  <c r="R98" i="65"/>
  <c r="S97" i="65"/>
  <c r="R97" i="65"/>
  <c r="S96" i="65"/>
  <c r="R96" i="65"/>
  <c r="S95" i="65"/>
  <c r="R95" i="65"/>
  <c r="S94" i="65"/>
  <c r="R94" i="65"/>
  <c r="S93" i="65"/>
  <c r="R93" i="65"/>
  <c r="S92" i="65"/>
  <c r="R92" i="65"/>
  <c r="S91" i="65"/>
  <c r="R91" i="65"/>
  <c r="S90" i="65"/>
  <c r="R90" i="65"/>
  <c r="S89" i="65"/>
  <c r="R89" i="65"/>
  <c r="S86" i="65"/>
  <c r="R86" i="65"/>
  <c r="S85" i="65"/>
  <c r="R85" i="65"/>
  <c r="S84" i="65"/>
  <c r="R84" i="65"/>
  <c r="S83" i="65"/>
  <c r="R83" i="65"/>
  <c r="S82" i="65"/>
  <c r="R82" i="65"/>
  <c r="S81" i="65"/>
  <c r="R81" i="65"/>
  <c r="S80" i="65"/>
  <c r="R80" i="65"/>
  <c r="S79" i="65"/>
  <c r="R79" i="65"/>
  <c r="S76" i="65"/>
  <c r="R76" i="65"/>
  <c r="S75" i="65"/>
  <c r="R75" i="65"/>
  <c r="S74" i="65"/>
  <c r="R74" i="65"/>
  <c r="S73" i="65"/>
  <c r="R73" i="65"/>
  <c r="S72" i="65"/>
  <c r="R72" i="65"/>
  <c r="S69" i="65"/>
  <c r="R69" i="65"/>
  <c r="S66" i="65"/>
  <c r="R66" i="65"/>
  <c r="S65" i="65"/>
  <c r="R65" i="65"/>
  <c r="S64" i="65"/>
  <c r="R64" i="65"/>
  <c r="S63" i="65"/>
  <c r="R63" i="65"/>
  <c r="S62" i="65"/>
  <c r="R62" i="65"/>
  <c r="S61" i="65"/>
  <c r="R61" i="65"/>
  <c r="S60" i="65"/>
  <c r="R60" i="65"/>
  <c r="S56" i="65"/>
  <c r="R56" i="65"/>
  <c r="S55" i="65"/>
  <c r="R55" i="65"/>
  <c r="S54" i="65"/>
  <c r="R54" i="65"/>
  <c r="S53" i="65"/>
  <c r="R53" i="65"/>
  <c r="S52" i="65"/>
  <c r="R52" i="65"/>
  <c r="S51" i="65"/>
  <c r="R51" i="65"/>
  <c r="S50" i="65"/>
  <c r="R50" i="65"/>
  <c r="S49" i="65"/>
  <c r="R49" i="65"/>
  <c r="S48" i="65"/>
  <c r="R48" i="65"/>
  <c r="S47" i="65"/>
  <c r="R47" i="65"/>
  <c r="S44" i="65"/>
  <c r="R44" i="65"/>
  <c r="S43" i="65"/>
  <c r="R43" i="65"/>
  <c r="S42" i="65"/>
  <c r="R42" i="65"/>
  <c r="S41" i="65"/>
  <c r="R41" i="65"/>
  <c r="S40" i="65"/>
  <c r="R40" i="65"/>
  <c r="S39" i="65"/>
  <c r="R39" i="65"/>
  <c r="S38" i="65"/>
  <c r="R38" i="65"/>
  <c r="S37" i="65"/>
  <c r="R37" i="65"/>
  <c r="S36" i="65"/>
  <c r="R36" i="65"/>
  <c r="S35" i="65"/>
  <c r="R35" i="65"/>
  <c r="S34" i="65"/>
  <c r="R34" i="65"/>
  <c r="S33" i="65"/>
  <c r="R33" i="65"/>
  <c r="S32" i="65"/>
  <c r="R32" i="65"/>
  <c r="S29" i="65"/>
  <c r="R29" i="65"/>
  <c r="S28" i="65"/>
  <c r="R28" i="65"/>
  <c r="S25" i="65"/>
  <c r="R25" i="65"/>
  <c r="S24" i="65"/>
  <c r="R24" i="65"/>
  <c r="S23" i="65"/>
  <c r="R23" i="65"/>
  <c r="S22" i="65"/>
  <c r="R22" i="65"/>
  <c r="S21" i="65"/>
  <c r="R21" i="65"/>
  <c r="S20" i="65"/>
  <c r="R20" i="65"/>
  <c r="S17" i="65"/>
  <c r="R17" i="65"/>
  <c r="S16" i="65"/>
  <c r="R16" i="65"/>
  <c r="S15" i="65"/>
  <c r="R15" i="65"/>
  <c r="S14" i="65"/>
  <c r="R14" i="65"/>
  <c r="S13" i="65"/>
  <c r="R13" i="65"/>
  <c r="S12" i="65"/>
  <c r="R12" i="65"/>
  <c r="S11" i="65"/>
  <c r="R11" i="65"/>
  <c r="S10" i="65"/>
  <c r="R10" i="65"/>
  <c r="S9" i="65"/>
  <c r="R9" i="65"/>
  <c r="R223" i="65" l="1"/>
  <c r="R225" i="65" s="1"/>
  <c r="R237" i="65" s="1"/>
  <c r="R227" i="65"/>
  <c r="R226" i="65"/>
  <c r="R228" i="65"/>
  <c r="R230" i="65" l="1"/>
  <c r="R236" i="65"/>
  <c r="R229" i="65"/>
  <c r="R231" i="65" s="1"/>
  <c r="R241" i="65" s="1"/>
  <c r="R244" i="65" s="1"/>
  <c r="R245" i="65" s="1"/>
  <c r="S245" i="65" s="1"/>
  <c r="A3" i="75" l="1"/>
  <c r="N229" i="65" l="1"/>
  <c r="P220" i="65"/>
  <c r="O220" i="65"/>
  <c r="P219" i="65"/>
  <c r="O219" i="65"/>
  <c r="P216" i="65"/>
  <c r="O216" i="65"/>
  <c r="P215" i="65"/>
  <c r="O215" i="65"/>
  <c r="P214" i="65"/>
  <c r="O214" i="65"/>
  <c r="P213" i="65"/>
  <c r="O213" i="65"/>
  <c r="P212" i="65"/>
  <c r="O212" i="65"/>
  <c r="P211" i="65"/>
  <c r="O211" i="65"/>
  <c r="P210" i="65"/>
  <c r="O210" i="65"/>
  <c r="P209" i="65"/>
  <c r="O209" i="65"/>
  <c r="P208" i="65"/>
  <c r="O208" i="65"/>
  <c r="P207" i="65"/>
  <c r="O207" i="65"/>
  <c r="P206" i="65"/>
  <c r="O206" i="65"/>
  <c r="P203" i="65"/>
  <c r="O203" i="65"/>
  <c r="P202" i="65"/>
  <c r="O202" i="65"/>
  <c r="P201" i="65"/>
  <c r="O201" i="65"/>
  <c r="P200" i="65"/>
  <c r="O200" i="65"/>
  <c r="P197" i="65"/>
  <c r="O197" i="65"/>
  <c r="P196" i="65"/>
  <c r="O196" i="65"/>
  <c r="P195" i="65"/>
  <c r="O195" i="65"/>
  <c r="P194" i="65"/>
  <c r="O194" i="65"/>
  <c r="P193" i="65"/>
  <c r="O193" i="65"/>
  <c r="P190" i="65"/>
  <c r="O190" i="65"/>
  <c r="P189" i="65"/>
  <c r="O189" i="65"/>
  <c r="P188" i="65"/>
  <c r="O188" i="65"/>
  <c r="P187" i="65"/>
  <c r="O187" i="65"/>
  <c r="P186" i="65"/>
  <c r="O186" i="65"/>
  <c r="P182" i="65"/>
  <c r="O182" i="65"/>
  <c r="P181" i="65"/>
  <c r="O181" i="65"/>
  <c r="P180" i="65"/>
  <c r="O180" i="65"/>
  <c r="P179" i="65"/>
  <c r="O179" i="65"/>
  <c r="P178" i="65"/>
  <c r="O178" i="65"/>
  <c r="P177" i="65"/>
  <c r="O177" i="65"/>
  <c r="P176" i="65"/>
  <c r="O176" i="65"/>
  <c r="P175" i="65"/>
  <c r="O175" i="65"/>
  <c r="P172" i="65"/>
  <c r="O172" i="65"/>
  <c r="P171" i="65"/>
  <c r="O171" i="65"/>
  <c r="P170" i="65"/>
  <c r="O170" i="65"/>
  <c r="P169" i="65"/>
  <c r="O169" i="65"/>
  <c r="P168" i="65"/>
  <c r="O168" i="65"/>
  <c r="P167" i="65"/>
  <c r="O167" i="65"/>
  <c r="P166" i="65"/>
  <c r="O166" i="65"/>
  <c r="P162" i="65"/>
  <c r="O162" i="65"/>
  <c r="P161" i="65"/>
  <c r="O161" i="65"/>
  <c r="P160" i="65"/>
  <c r="O160" i="65"/>
  <c r="P159" i="65"/>
  <c r="O159" i="65"/>
  <c r="P158" i="65"/>
  <c r="O158" i="65"/>
  <c r="P157" i="65"/>
  <c r="O157" i="65"/>
  <c r="P156" i="65"/>
  <c r="O156" i="65"/>
  <c r="P155" i="65"/>
  <c r="O155" i="65"/>
  <c r="P154" i="65"/>
  <c r="O154" i="65"/>
  <c r="P153" i="65"/>
  <c r="O153" i="65"/>
  <c r="P152" i="65"/>
  <c r="O152" i="65"/>
  <c r="P149" i="65"/>
  <c r="O149" i="65"/>
  <c r="P148" i="65"/>
  <c r="O148" i="65"/>
  <c r="P147" i="65"/>
  <c r="O147" i="65"/>
  <c r="P146" i="65"/>
  <c r="O146" i="65"/>
  <c r="P145" i="65"/>
  <c r="O145" i="65"/>
  <c r="P144" i="65"/>
  <c r="O144" i="65"/>
  <c r="P143" i="65"/>
  <c r="O143" i="65"/>
  <c r="P142" i="65"/>
  <c r="O142" i="65"/>
  <c r="P139" i="65"/>
  <c r="O139" i="65"/>
  <c r="P138" i="65"/>
  <c r="O138" i="65"/>
  <c r="P137" i="65"/>
  <c r="O137" i="65"/>
  <c r="P136" i="65"/>
  <c r="O136" i="65"/>
  <c r="P135" i="65"/>
  <c r="O135" i="65"/>
  <c r="P134" i="65"/>
  <c r="O134" i="65"/>
  <c r="P133" i="65"/>
  <c r="O133" i="65"/>
  <c r="P132" i="65"/>
  <c r="O132" i="65"/>
  <c r="P128" i="65"/>
  <c r="O128" i="65"/>
  <c r="P127" i="65"/>
  <c r="O127" i="65"/>
  <c r="P126" i="65"/>
  <c r="O126" i="65"/>
  <c r="P125" i="65"/>
  <c r="O125" i="65"/>
  <c r="P124" i="65"/>
  <c r="O124" i="65"/>
  <c r="P123" i="65"/>
  <c r="O123" i="65"/>
  <c r="P122" i="65"/>
  <c r="O122" i="65"/>
  <c r="P121" i="65"/>
  <c r="O121" i="65"/>
  <c r="P120" i="65"/>
  <c r="O120" i="65"/>
  <c r="P119" i="65"/>
  <c r="O119" i="65"/>
  <c r="P118" i="65"/>
  <c r="O118" i="65"/>
  <c r="P115" i="65"/>
  <c r="O115" i="65"/>
  <c r="P114" i="65"/>
  <c r="O114" i="65"/>
  <c r="P113" i="65"/>
  <c r="O113" i="65"/>
  <c r="P112" i="65"/>
  <c r="O112" i="65"/>
  <c r="P111" i="65"/>
  <c r="O111" i="65"/>
  <c r="P110" i="65"/>
  <c r="O110" i="65"/>
  <c r="P109" i="65"/>
  <c r="O109" i="65"/>
  <c r="P108" i="65"/>
  <c r="O108" i="65"/>
  <c r="P107" i="65"/>
  <c r="O107" i="65"/>
  <c r="P106" i="65"/>
  <c r="O106" i="65"/>
  <c r="P105" i="65"/>
  <c r="O105" i="65"/>
  <c r="P104" i="65"/>
  <c r="O104" i="65"/>
  <c r="P100" i="65"/>
  <c r="O100" i="65"/>
  <c r="P99" i="65"/>
  <c r="O99" i="65"/>
  <c r="P98" i="65"/>
  <c r="O98" i="65"/>
  <c r="P97" i="65"/>
  <c r="O97" i="65"/>
  <c r="P96" i="65"/>
  <c r="O96" i="65"/>
  <c r="P95" i="65"/>
  <c r="O95" i="65"/>
  <c r="P94" i="65"/>
  <c r="O94" i="65"/>
  <c r="P93" i="65"/>
  <c r="O93" i="65"/>
  <c r="P92" i="65"/>
  <c r="O92" i="65"/>
  <c r="P91" i="65"/>
  <c r="O91" i="65"/>
  <c r="P90" i="65"/>
  <c r="O90" i="65"/>
  <c r="P89" i="65"/>
  <c r="O89" i="65"/>
  <c r="P86" i="65"/>
  <c r="O86" i="65"/>
  <c r="P85" i="65"/>
  <c r="O85" i="65"/>
  <c r="P84" i="65"/>
  <c r="O84" i="65"/>
  <c r="P83" i="65"/>
  <c r="O83" i="65"/>
  <c r="P82" i="65"/>
  <c r="O82" i="65"/>
  <c r="P81" i="65"/>
  <c r="O81" i="65"/>
  <c r="P80" i="65"/>
  <c r="O80" i="65"/>
  <c r="P79" i="65"/>
  <c r="O79" i="65"/>
  <c r="P76" i="65"/>
  <c r="O76" i="65"/>
  <c r="P75" i="65"/>
  <c r="O75" i="65"/>
  <c r="P74" i="65"/>
  <c r="O74" i="65"/>
  <c r="P73" i="65"/>
  <c r="O73" i="65"/>
  <c r="P72" i="65"/>
  <c r="O72" i="65"/>
  <c r="P69" i="65"/>
  <c r="O69" i="65"/>
  <c r="P66" i="65"/>
  <c r="O66" i="65"/>
  <c r="P65" i="65"/>
  <c r="O65" i="65"/>
  <c r="P64" i="65"/>
  <c r="O64" i="65"/>
  <c r="P63" i="65"/>
  <c r="O63" i="65"/>
  <c r="P62" i="65"/>
  <c r="O62" i="65"/>
  <c r="P61" i="65"/>
  <c r="O61" i="65"/>
  <c r="P60" i="65"/>
  <c r="O60" i="65"/>
  <c r="P56" i="65"/>
  <c r="O56" i="65"/>
  <c r="P55" i="65"/>
  <c r="O55" i="65"/>
  <c r="P54" i="65"/>
  <c r="O54" i="65"/>
  <c r="P53" i="65"/>
  <c r="O53" i="65"/>
  <c r="P52" i="65"/>
  <c r="O52" i="65"/>
  <c r="P51" i="65"/>
  <c r="O51" i="65"/>
  <c r="P50" i="65"/>
  <c r="O50" i="65"/>
  <c r="P49" i="65"/>
  <c r="O49" i="65"/>
  <c r="P48" i="65"/>
  <c r="O48" i="65"/>
  <c r="P47" i="65"/>
  <c r="O47" i="65"/>
  <c r="P44" i="65"/>
  <c r="O44" i="65"/>
  <c r="P43" i="65"/>
  <c r="O43" i="65"/>
  <c r="P42" i="65"/>
  <c r="O42" i="65"/>
  <c r="P41" i="65"/>
  <c r="O41" i="65"/>
  <c r="P40" i="65"/>
  <c r="O40" i="65"/>
  <c r="P39" i="65"/>
  <c r="O39" i="65"/>
  <c r="P38" i="65"/>
  <c r="O38" i="65"/>
  <c r="P37" i="65"/>
  <c r="O37" i="65"/>
  <c r="P36" i="65"/>
  <c r="O36" i="65"/>
  <c r="P35" i="65"/>
  <c r="O35" i="65"/>
  <c r="P34" i="65"/>
  <c r="O34" i="65"/>
  <c r="P33" i="65"/>
  <c r="O33" i="65"/>
  <c r="P32" i="65"/>
  <c r="O32" i="65"/>
  <c r="P29" i="65"/>
  <c r="O29" i="65"/>
  <c r="P28" i="65"/>
  <c r="O28" i="65"/>
  <c r="P25" i="65"/>
  <c r="O25" i="65"/>
  <c r="P24" i="65"/>
  <c r="O24" i="65"/>
  <c r="P23" i="65"/>
  <c r="O23" i="65"/>
  <c r="P22" i="65"/>
  <c r="O22" i="65"/>
  <c r="P21" i="65"/>
  <c r="O21" i="65"/>
  <c r="P20" i="65"/>
  <c r="O20" i="65"/>
  <c r="P17" i="65"/>
  <c r="O17" i="65"/>
  <c r="P16" i="65"/>
  <c r="O16" i="65"/>
  <c r="P15" i="65"/>
  <c r="O15" i="65"/>
  <c r="P14" i="65"/>
  <c r="O14" i="65"/>
  <c r="P13" i="65"/>
  <c r="O13" i="65"/>
  <c r="P12" i="65"/>
  <c r="O12" i="65"/>
  <c r="P11" i="65"/>
  <c r="O11" i="65"/>
  <c r="P10" i="65"/>
  <c r="O10" i="65"/>
  <c r="P9" i="65"/>
  <c r="O9" i="65"/>
  <c r="O223" i="65" l="1"/>
  <c r="O225" i="65" s="1"/>
  <c r="O226" i="65" s="1"/>
  <c r="O236" i="65"/>
  <c r="O230" i="65"/>
  <c r="O237" i="65" l="1"/>
  <c r="O228" i="65"/>
  <c r="O227" i="65"/>
  <c r="O229" i="65" l="1"/>
  <c r="O231" i="65" l="1"/>
  <c r="O241" i="65" s="1"/>
  <c r="O244" i="65" l="1"/>
  <c r="O245" i="65" s="1"/>
  <c r="P245" i="65" s="1"/>
  <c r="I10" i="65" l="1"/>
  <c r="I11" i="65"/>
  <c r="I12" i="65"/>
  <c r="I13" i="65"/>
  <c r="I14" i="65"/>
  <c r="I15" i="65"/>
  <c r="I16" i="65"/>
  <c r="I17" i="65"/>
  <c r="I20" i="65"/>
  <c r="I21" i="65"/>
  <c r="I22" i="65"/>
  <c r="I23" i="65"/>
  <c r="I24" i="65"/>
  <c r="I25" i="65"/>
  <c r="I28" i="65"/>
  <c r="I29" i="65"/>
  <c r="I32" i="65"/>
  <c r="I33" i="65"/>
  <c r="I34" i="65"/>
  <c r="I35" i="65"/>
  <c r="I36" i="65"/>
  <c r="I37" i="65"/>
  <c r="I38" i="65"/>
  <c r="I39" i="65"/>
  <c r="I40" i="65"/>
  <c r="I41" i="65"/>
  <c r="I42" i="65"/>
  <c r="I43" i="65"/>
  <c r="I44" i="65"/>
  <c r="I47" i="65"/>
  <c r="I48" i="65"/>
  <c r="I49" i="65"/>
  <c r="I50" i="65"/>
  <c r="I51" i="65"/>
  <c r="I52" i="65"/>
  <c r="I53" i="65"/>
  <c r="I54" i="65"/>
  <c r="I55" i="65"/>
  <c r="I56" i="65"/>
  <c r="I60" i="65"/>
  <c r="I61" i="65"/>
  <c r="I62" i="65"/>
  <c r="I63" i="65"/>
  <c r="I64" i="65"/>
  <c r="I65" i="65"/>
  <c r="I66" i="65"/>
  <c r="I69" i="65"/>
  <c r="I72" i="65"/>
  <c r="I73" i="65"/>
  <c r="I74" i="65"/>
  <c r="I75" i="65"/>
  <c r="I76" i="65"/>
  <c r="I79" i="65"/>
  <c r="I80" i="65"/>
  <c r="I81" i="65"/>
  <c r="I82" i="65"/>
  <c r="I83" i="65"/>
  <c r="I84" i="65"/>
  <c r="I85" i="65"/>
  <c r="I86" i="65"/>
  <c r="I89" i="65"/>
  <c r="I90" i="65"/>
  <c r="I91" i="65"/>
  <c r="I92" i="65"/>
  <c r="I93" i="65"/>
  <c r="I94" i="65"/>
  <c r="I95" i="65"/>
  <c r="I96" i="65"/>
  <c r="I97" i="65"/>
  <c r="I98" i="65"/>
  <c r="I99" i="65"/>
  <c r="I100" i="65"/>
  <c r="I104" i="65"/>
  <c r="I105" i="65"/>
  <c r="I106" i="65"/>
  <c r="I107" i="65"/>
  <c r="I108" i="65"/>
  <c r="I109" i="65"/>
  <c r="I110" i="65"/>
  <c r="I111" i="65"/>
  <c r="I112" i="65"/>
  <c r="I113" i="65"/>
  <c r="I114" i="65"/>
  <c r="I115" i="65"/>
  <c r="I118" i="65"/>
  <c r="I119" i="65"/>
  <c r="I120" i="65"/>
  <c r="I121" i="65"/>
  <c r="I122" i="65"/>
  <c r="I123" i="65"/>
  <c r="I124" i="65"/>
  <c r="I125" i="65"/>
  <c r="I126" i="65"/>
  <c r="I127" i="65"/>
  <c r="I128" i="65"/>
  <c r="I132" i="65"/>
  <c r="I133" i="65"/>
  <c r="I134" i="65"/>
  <c r="I135" i="65"/>
  <c r="I136" i="65"/>
  <c r="I137" i="65"/>
  <c r="I138" i="65"/>
  <c r="I139" i="65"/>
  <c r="I142" i="65"/>
  <c r="I143" i="65"/>
  <c r="I144" i="65"/>
  <c r="I145" i="65"/>
  <c r="I146" i="65"/>
  <c r="I147" i="65"/>
  <c r="I148" i="65"/>
  <c r="I149" i="65"/>
  <c r="I152" i="65"/>
  <c r="I153" i="65"/>
  <c r="I154" i="65"/>
  <c r="I155" i="65"/>
  <c r="I156" i="65"/>
  <c r="I157" i="65"/>
  <c r="I158" i="65"/>
  <c r="I159" i="65"/>
  <c r="I160" i="65"/>
  <c r="I161" i="65"/>
  <c r="I162" i="65"/>
  <c r="I166" i="65"/>
  <c r="I167" i="65"/>
  <c r="I168" i="65"/>
  <c r="I169" i="65"/>
  <c r="I170" i="65"/>
  <c r="I171" i="65"/>
  <c r="I172" i="65"/>
  <c r="I175" i="65"/>
  <c r="I176" i="65"/>
  <c r="I177" i="65"/>
  <c r="I178" i="65"/>
  <c r="I179" i="65"/>
  <c r="I180" i="65"/>
  <c r="I181" i="65"/>
  <c r="I182" i="65"/>
  <c r="I186" i="65"/>
  <c r="I187" i="65"/>
  <c r="I188" i="65"/>
  <c r="I189" i="65"/>
  <c r="I190" i="65"/>
  <c r="I193" i="65"/>
  <c r="I194" i="65"/>
  <c r="I195" i="65"/>
  <c r="I196" i="65"/>
  <c r="I197" i="65"/>
  <c r="I200" i="65"/>
  <c r="I201" i="65"/>
  <c r="I202" i="65"/>
  <c r="I203" i="65"/>
  <c r="I206" i="65"/>
  <c r="I207" i="65"/>
  <c r="I208" i="65"/>
  <c r="I209" i="65"/>
  <c r="I210" i="65"/>
  <c r="I211" i="65"/>
  <c r="I212" i="65"/>
  <c r="I213" i="65"/>
  <c r="I214" i="65"/>
  <c r="I215" i="65"/>
  <c r="I216" i="65"/>
  <c r="I219" i="65"/>
  <c r="I220" i="65"/>
  <c r="H3" i="65"/>
  <c r="H229" i="65"/>
  <c r="G16" i="33" l="1"/>
  <c r="G6" i="33" l="1"/>
  <c r="K17" i="33" l="1"/>
  <c r="D15" i="33"/>
  <c r="K53" i="33" l="1"/>
  <c r="G53" i="33"/>
  <c r="K41" i="33"/>
  <c r="G41" i="33"/>
  <c r="K29" i="33"/>
  <c r="K15" i="33" s="1"/>
  <c r="L15" i="33" s="1"/>
  <c r="G29" i="33"/>
  <c r="G15" i="33" s="1"/>
  <c r="H15" i="33" s="1"/>
  <c r="G5" i="33" l="1"/>
  <c r="K16" i="33"/>
  <c r="K13" i="33" l="1"/>
  <c r="K6" i="33"/>
  <c r="K7" i="33"/>
  <c r="K5" i="33"/>
  <c r="G17" i="33"/>
  <c r="G7" i="33"/>
  <c r="H13" i="33"/>
  <c r="G13" i="33" l="1"/>
  <c r="L13" i="33" l="1"/>
  <c r="A5" i="60" l="1"/>
  <c r="A4" i="60"/>
  <c r="B73" i="57"/>
  <c r="B74" i="57" s="1"/>
  <c r="L53" i="33" l="1"/>
  <c r="H29" i="33" l="1"/>
  <c r="D54" i="57"/>
  <c r="B67" i="57" l="1"/>
  <c r="B65" i="57"/>
  <c r="H41" i="33"/>
  <c r="L41" i="33" l="1"/>
  <c r="L29" i="33"/>
  <c r="A3" i="65"/>
  <c r="K229" i="65" l="1"/>
  <c r="L11" i="65" l="1"/>
  <c r="M11" i="65"/>
  <c r="L12" i="65"/>
  <c r="M12" i="65"/>
  <c r="L13" i="65"/>
  <c r="M13" i="65"/>
  <c r="L14" i="65"/>
  <c r="M14" i="65"/>
  <c r="L15" i="65"/>
  <c r="M15" i="65"/>
  <c r="L16" i="65"/>
  <c r="M16" i="65"/>
  <c r="L17" i="65"/>
  <c r="M17" i="65"/>
  <c r="L20" i="65"/>
  <c r="M20" i="65"/>
  <c r="L21" i="65"/>
  <c r="M21" i="65"/>
  <c r="L22" i="65"/>
  <c r="M22" i="65"/>
  <c r="L23" i="65"/>
  <c r="M23" i="65"/>
  <c r="L24" i="65"/>
  <c r="M24" i="65"/>
  <c r="L25" i="65"/>
  <c r="M25" i="65"/>
  <c r="L28" i="65"/>
  <c r="M28" i="65"/>
  <c r="L29" i="65"/>
  <c r="M29" i="65"/>
  <c r="L32" i="65"/>
  <c r="M32" i="65"/>
  <c r="L33" i="65"/>
  <c r="M33" i="65"/>
  <c r="L34" i="65"/>
  <c r="M34" i="65"/>
  <c r="L35" i="65"/>
  <c r="M35" i="65"/>
  <c r="L36" i="65"/>
  <c r="M36" i="65"/>
  <c r="L37" i="65"/>
  <c r="M37" i="65"/>
  <c r="L38" i="65"/>
  <c r="M38" i="65"/>
  <c r="L39" i="65"/>
  <c r="M39" i="65"/>
  <c r="L40" i="65"/>
  <c r="M40" i="65"/>
  <c r="L41" i="65"/>
  <c r="M41" i="65"/>
  <c r="L42" i="65"/>
  <c r="M42" i="65"/>
  <c r="L43" i="65"/>
  <c r="M43" i="65"/>
  <c r="L44" i="65"/>
  <c r="M44" i="65"/>
  <c r="L47" i="65"/>
  <c r="M47" i="65"/>
  <c r="L48" i="65"/>
  <c r="M48" i="65"/>
  <c r="L49" i="65"/>
  <c r="M49" i="65"/>
  <c r="L50" i="65"/>
  <c r="M50" i="65"/>
  <c r="L51" i="65"/>
  <c r="M51" i="65"/>
  <c r="L52" i="65"/>
  <c r="M52" i="65"/>
  <c r="L53" i="65"/>
  <c r="M53" i="65"/>
  <c r="L54" i="65"/>
  <c r="M54" i="65"/>
  <c r="L55" i="65"/>
  <c r="M55" i="65"/>
  <c r="L56" i="65"/>
  <c r="M56" i="65"/>
  <c r="L60" i="65"/>
  <c r="M60" i="65"/>
  <c r="L61" i="65"/>
  <c r="M61" i="65"/>
  <c r="L62" i="65"/>
  <c r="M62" i="65"/>
  <c r="L63" i="65"/>
  <c r="M63" i="65"/>
  <c r="L64" i="65"/>
  <c r="M64" i="65"/>
  <c r="L65" i="65"/>
  <c r="M65" i="65"/>
  <c r="L66" i="65"/>
  <c r="M66" i="65"/>
  <c r="L69" i="65"/>
  <c r="M69" i="65"/>
  <c r="L72" i="65"/>
  <c r="M72" i="65"/>
  <c r="L73" i="65"/>
  <c r="M73" i="65"/>
  <c r="L74" i="65"/>
  <c r="M74" i="65"/>
  <c r="L75" i="65"/>
  <c r="M75" i="65"/>
  <c r="L76" i="65"/>
  <c r="M76" i="65"/>
  <c r="L79" i="65"/>
  <c r="M79" i="65"/>
  <c r="L80" i="65"/>
  <c r="M80" i="65"/>
  <c r="L81" i="65"/>
  <c r="M81" i="65"/>
  <c r="L82" i="65"/>
  <c r="M82" i="65"/>
  <c r="L83" i="65"/>
  <c r="M83" i="65"/>
  <c r="L84" i="65"/>
  <c r="M84" i="65"/>
  <c r="L85" i="65"/>
  <c r="M85" i="65"/>
  <c r="L86" i="65"/>
  <c r="M86" i="65"/>
  <c r="L89" i="65"/>
  <c r="M89" i="65"/>
  <c r="L90" i="65"/>
  <c r="M90" i="65"/>
  <c r="L91" i="65"/>
  <c r="M91" i="65"/>
  <c r="L92" i="65"/>
  <c r="M92" i="65"/>
  <c r="L93" i="65"/>
  <c r="M93" i="65"/>
  <c r="L94" i="65"/>
  <c r="M94" i="65"/>
  <c r="L95" i="65"/>
  <c r="M95" i="65"/>
  <c r="L96" i="65"/>
  <c r="M96" i="65"/>
  <c r="L97" i="65"/>
  <c r="M97" i="65"/>
  <c r="L98" i="65"/>
  <c r="M98" i="65"/>
  <c r="L99" i="65"/>
  <c r="M99" i="65"/>
  <c r="L100" i="65"/>
  <c r="M100" i="65"/>
  <c r="L104" i="65"/>
  <c r="M104" i="65"/>
  <c r="L105" i="65"/>
  <c r="M105" i="65"/>
  <c r="L106" i="65"/>
  <c r="M106" i="65"/>
  <c r="L107" i="65"/>
  <c r="M107" i="65"/>
  <c r="L108" i="65"/>
  <c r="M108" i="65"/>
  <c r="L109" i="65"/>
  <c r="M109" i="65"/>
  <c r="L110" i="65"/>
  <c r="M110" i="65"/>
  <c r="L111" i="65"/>
  <c r="M111" i="65"/>
  <c r="L112" i="65"/>
  <c r="M112" i="65"/>
  <c r="L113" i="65"/>
  <c r="M113" i="65"/>
  <c r="L114" i="65"/>
  <c r="M114" i="65"/>
  <c r="L115" i="65"/>
  <c r="M115" i="65"/>
  <c r="L118" i="65"/>
  <c r="M118" i="65"/>
  <c r="L119" i="65"/>
  <c r="M119" i="65"/>
  <c r="L120" i="65"/>
  <c r="M120" i="65"/>
  <c r="L121" i="65"/>
  <c r="M121" i="65"/>
  <c r="L122" i="65"/>
  <c r="M122" i="65"/>
  <c r="L123" i="65"/>
  <c r="M123" i="65"/>
  <c r="L124" i="65"/>
  <c r="M124" i="65"/>
  <c r="L125" i="65"/>
  <c r="M125" i="65"/>
  <c r="L126" i="65"/>
  <c r="M126" i="65"/>
  <c r="L127" i="65"/>
  <c r="M127" i="65"/>
  <c r="L128" i="65"/>
  <c r="M128" i="65"/>
  <c r="L132" i="65"/>
  <c r="M132" i="65"/>
  <c r="L133" i="65"/>
  <c r="M133" i="65"/>
  <c r="L134" i="65"/>
  <c r="M134" i="65"/>
  <c r="L135" i="65"/>
  <c r="M135" i="65"/>
  <c r="L136" i="65"/>
  <c r="M136" i="65"/>
  <c r="L137" i="65"/>
  <c r="M137" i="65"/>
  <c r="L138" i="65"/>
  <c r="M138" i="65"/>
  <c r="L139" i="65"/>
  <c r="M139" i="65"/>
  <c r="L142" i="65"/>
  <c r="M142" i="65"/>
  <c r="L143" i="65"/>
  <c r="M143" i="65"/>
  <c r="L144" i="65"/>
  <c r="M144" i="65"/>
  <c r="L145" i="65"/>
  <c r="M145" i="65"/>
  <c r="L146" i="65"/>
  <c r="M146" i="65"/>
  <c r="L147" i="65"/>
  <c r="M147" i="65"/>
  <c r="L148" i="65"/>
  <c r="M148" i="65"/>
  <c r="L149" i="65"/>
  <c r="M149" i="65"/>
  <c r="L152" i="65"/>
  <c r="M152" i="65"/>
  <c r="L153" i="65"/>
  <c r="M153" i="65"/>
  <c r="L154" i="65"/>
  <c r="M154" i="65"/>
  <c r="L155" i="65"/>
  <c r="M155" i="65"/>
  <c r="L156" i="65"/>
  <c r="M156" i="65"/>
  <c r="L157" i="65"/>
  <c r="M157" i="65"/>
  <c r="L158" i="65"/>
  <c r="M158" i="65"/>
  <c r="L159" i="65"/>
  <c r="M159" i="65"/>
  <c r="L160" i="65"/>
  <c r="M160" i="65"/>
  <c r="L161" i="65"/>
  <c r="M161" i="65"/>
  <c r="L162" i="65"/>
  <c r="M162" i="65"/>
  <c r="L166" i="65"/>
  <c r="M166" i="65"/>
  <c r="L167" i="65"/>
  <c r="M167" i="65"/>
  <c r="L168" i="65"/>
  <c r="M168" i="65"/>
  <c r="L169" i="65"/>
  <c r="M169" i="65"/>
  <c r="L170" i="65"/>
  <c r="M170" i="65"/>
  <c r="L171" i="65"/>
  <c r="M171" i="65"/>
  <c r="L172" i="65"/>
  <c r="M172" i="65"/>
  <c r="L175" i="65"/>
  <c r="M175" i="65"/>
  <c r="L176" i="65"/>
  <c r="M176" i="65"/>
  <c r="L177" i="65"/>
  <c r="M177" i="65"/>
  <c r="L178" i="65"/>
  <c r="M178" i="65"/>
  <c r="L179" i="65"/>
  <c r="M179" i="65"/>
  <c r="L180" i="65"/>
  <c r="M180" i="65"/>
  <c r="L181" i="65"/>
  <c r="M181" i="65"/>
  <c r="L182" i="65"/>
  <c r="M182" i="65"/>
  <c r="L186" i="65"/>
  <c r="M186" i="65"/>
  <c r="L187" i="65"/>
  <c r="M187" i="65"/>
  <c r="L188" i="65"/>
  <c r="M188" i="65"/>
  <c r="L189" i="65"/>
  <c r="M189" i="65"/>
  <c r="L190" i="65"/>
  <c r="M190" i="65"/>
  <c r="L193" i="65"/>
  <c r="M193" i="65"/>
  <c r="L194" i="65"/>
  <c r="M194" i="65"/>
  <c r="L195" i="65"/>
  <c r="M195" i="65"/>
  <c r="L196" i="65"/>
  <c r="M196" i="65"/>
  <c r="L197" i="65"/>
  <c r="M197" i="65"/>
  <c r="L200" i="65"/>
  <c r="M200" i="65"/>
  <c r="L201" i="65"/>
  <c r="M201" i="65"/>
  <c r="L202" i="65"/>
  <c r="M202" i="65"/>
  <c r="L203" i="65"/>
  <c r="M203" i="65"/>
  <c r="L206" i="65"/>
  <c r="M206" i="65"/>
  <c r="L207" i="65"/>
  <c r="M207" i="65"/>
  <c r="L208" i="65"/>
  <c r="M208" i="65"/>
  <c r="L209" i="65"/>
  <c r="M209" i="65"/>
  <c r="L210" i="65"/>
  <c r="M210" i="65"/>
  <c r="L211" i="65"/>
  <c r="M211" i="65"/>
  <c r="L212" i="65"/>
  <c r="M212" i="65"/>
  <c r="L213" i="65"/>
  <c r="M213" i="65"/>
  <c r="L214" i="65"/>
  <c r="M214" i="65"/>
  <c r="L215" i="65"/>
  <c r="M215" i="65"/>
  <c r="L216" i="65"/>
  <c r="M216" i="65"/>
  <c r="L219" i="65"/>
  <c r="M219" i="65"/>
  <c r="L220" i="65"/>
  <c r="M220" i="65"/>
  <c r="J11" i="65"/>
  <c r="J12" i="65"/>
  <c r="J13" i="65"/>
  <c r="J14" i="65"/>
  <c r="J15" i="65"/>
  <c r="J16" i="65"/>
  <c r="J17" i="65"/>
  <c r="J20" i="65"/>
  <c r="J21" i="65"/>
  <c r="J22" i="65"/>
  <c r="J23" i="65"/>
  <c r="J24" i="65"/>
  <c r="J25" i="65"/>
  <c r="J28" i="65"/>
  <c r="J29" i="65"/>
  <c r="J32" i="65"/>
  <c r="J33" i="65"/>
  <c r="J34" i="65"/>
  <c r="J35" i="65"/>
  <c r="J36" i="65"/>
  <c r="J37" i="65"/>
  <c r="J38" i="65"/>
  <c r="J39" i="65"/>
  <c r="J40" i="65"/>
  <c r="J41" i="65"/>
  <c r="J42" i="65"/>
  <c r="J43" i="65"/>
  <c r="J44" i="65"/>
  <c r="J47" i="65"/>
  <c r="J48" i="65"/>
  <c r="J49" i="65"/>
  <c r="J50" i="65"/>
  <c r="J51" i="65"/>
  <c r="J52" i="65"/>
  <c r="J53" i="65"/>
  <c r="J54" i="65"/>
  <c r="J55" i="65"/>
  <c r="J56" i="65"/>
  <c r="J60" i="65"/>
  <c r="J61" i="65"/>
  <c r="J62" i="65"/>
  <c r="J63" i="65"/>
  <c r="J64" i="65"/>
  <c r="J65" i="65"/>
  <c r="J66" i="65"/>
  <c r="J69" i="65"/>
  <c r="J72" i="65"/>
  <c r="J73" i="65"/>
  <c r="J74" i="65"/>
  <c r="J75" i="65"/>
  <c r="J76" i="65"/>
  <c r="J79" i="65"/>
  <c r="J80" i="65"/>
  <c r="J81" i="65"/>
  <c r="J82" i="65"/>
  <c r="J83" i="65"/>
  <c r="J84" i="65"/>
  <c r="J85" i="65"/>
  <c r="J86" i="65"/>
  <c r="J89" i="65"/>
  <c r="J90" i="65"/>
  <c r="J91" i="65"/>
  <c r="J92" i="65"/>
  <c r="J93" i="65"/>
  <c r="J94" i="65"/>
  <c r="J95" i="65"/>
  <c r="J96" i="65"/>
  <c r="J97" i="65"/>
  <c r="J98" i="65"/>
  <c r="J99" i="65"/>
  <c r="J100" i="65"/>
  <c r="J104" i="65"/>
  <c r="J105" i="65"/>
  <c r="J106" i="65"/>
  <c r="J107" i="65"/>
  <c r="J108" i="65"/>
  <c r="J109" i="65"/>
  <c r="J110" i="65"/>
  <c r="J111" i="65"/>
  <c r="J112" i="65"/>
  <c r="J113" i="65"/>
  <c r="J114" i="65"/>
  <c r="J115" i="65"/>
  <c r="J118" i="65"/>
  <c r="J119" i="65"/>
  <c r="J120" i="65"/>
  <c r="J121" i="65"/>
  <c r="J122" i="65"/>
  <c r="J123" i="65"/>
  <c r="J124" i="65"/>
  <c r="J125" i="65"/>
  <c r="J126" i="65"/>
  <c r="J127" i="65"/>
  <c r="J128" i="65"/>
  <c r="J132" i="65"/>
  <c r="J133" i="65"/>
  <c r="J134" i="65"/>
  <c r="J135" i="65"/>
  <c r="J136" i="65"/>
  <c r="J137" i="65"/>
  <c r="J138" i="65"/>
  <c r="J139" i="65"/>
  <c r="J142" i="65"/>
  <c r="J143" i="65"/>
  <c r="J144" i="65"/>
  <c r="J145" i="65"/>
  <c r="J146" i="65"/>
  <c r="J147" i="65"/>
  <c r="J148" i="65"/>
  <c r="J149" i="65"/>
  <c r="J152" i="65"/>
  <c r="J153" i="65"/>
  <c r="J154" i="65"/>
  <c r="J155" i="65"/>
  <c r="J156" i="65"/>
  <c r="J157" i="65"/>
  <c r="J158" i="65"/>
  <c r="J159" i="65"/>
  <c r="J160" i="65"/>
  <c r="J161" i="65"/>
  <c r="J162" i="65"/>
  <c r="J166" i="65"/>
  <c r="J167" i="65"/>
  <c r="J168" i="65"/>
  <c r="J169" i="65"/>
  <c r="J170" i="65"/>
  <c r="J171" i="65"/>
  <c r="J172" i="65"/>
  <c r="J175" i="65"/>
  <c r="J176" i="65"/>
  <c r="J177" i="65"/>
  <c r="J178" i="65"/>
  <c r="J179" i="65"/>
  <c r="J180" i="65"/>
  <c r="J181" i="65"/>
  <c r="J182" i="65"/>
  <c r="J186" i="65"/>
  <c r="J187" i="65"/>
  <c r="J188" i="65"/>
  <c r="J189" i="65"/>
  <c r="J190" i="65"/>
  <c r="J193" i="65"/>
  <c r="J194" i="65"/>
  <c r="J195" i="65"/>
  <c r="J196" i="65"/>
  <c r="J197" i="65"/>
  <c r="J200" i="65"/>
  <c r="J201" i="65"/>
  <c r="J202" i="65"/>
  <c r="J203" i="65"/>
  <c r="J206" i="65"/>
  <c r="J207" i="65"/>
  <c r="J208" i="65"/>
  <c r="J209" i="65"/>
  <c r="J210" i="65"/>
  <c r="J211" i="65"/>
  <c r="J212" i="65"/>
  <c r="J213" i="65"/>
  <c r="J214" i="65"/>
  <c r="J215" i="65"/>
  <c r="J216" i="65"/>
  <c r="J219" i="65"/>
  <c r="J220" i="65"/>
  <c r="G10" i="65" l="1"/>
  <c r="G11" i="65"/>
  <c r="G12" i="65"/>
  <c r="G13" i="65"/>
  <c r="G14" i="65"/>
  <c r="G15" i="65"/>
  <c r="G16" i="65"/>
  <c r="G17" i="65"/>
  <c r="G20" i="65"/>
  <c r="G21" i="65"/>
  <c r="G22" i="65"/>
  <c r="G23" i="65"/>
  <c r="G24" i="65"/>
  <c r="G25" i="65"/>
  <c r="G28" i="65"/>
  <c r="G29" i="65"/>
  <c r="G32" i="65"/>
  <c r="G33" i="65"/>
  <c r="G34" i="65"/>
  <c r="G35" i="65"/>
  <c r="G36" i="65"/>
  <c r="G37" i="65"/>
  <c r="G38" i="65"/>
  <c r="G39" i="65"/>
  <c r="G40" i="65"/>
  <c r="G41" i="65"/>
  <c r="G42" i="65"/>
  <c r="G43" i="65"/>
  <c r="G44" i="65"/>
  <c r="G47" i="65"/>
  <c r="G48" i="65"/>
  <c r="G49" i="65"/>
  <c r="G50" i="65"/>
  <c r="G51" i="65"/>
  <c r="G52" i="65"/>
  <c r="G53" i="65"/>
  <c r="G54" i="65"/>
  <c r="G55" i="65"/>
  <c r="G56" i="65"/>
  <c r="G60" i="65"/>
  <c r="G61" i="65"/>
  <c r="G62" i="65"/>
  <c r="G63" i="65"/>
  <c r="G64" i="65"/>
  <c r="G65" i="65"/>
  <c r="G66" i="65"/>
  <c r="G69" i="65"/>
  <c r="G72" i="65"/>
  <c r="G73" i="65"/>
  <c r="G74" i="65"/>
  <c r="G75" i="65"/>
  <c r="G76" i="65"/>
  <c r="G79" i="65"/>
  <c r="G80" i="65"/>
  <c r="G81" i="65"/>
  <c r="G82" i="65"/>
  <c r="G83" i="65"/>
  <c r="G84" i="65"/>
  <c r="G85" i="65"/>
  <c r="G86" i="65"/>
  <c r="G89" i="65"/>
  <c r="G90" i="65"/>
  <c r="G91" i="65"/>
  <c r="G92" i="65"/>
  <c r="G93" i="65"/>
  <c r="G94" i="65"/>
  <c r="G95" i="65"/>
  <c r="G96" i="65"/>
  <c r="G97" i="65"/>
  <c r="G98" i="65"/>
  <c r="G99" i="65"/>
  <c r="G100" i="65"/>
  <c r="G104" i="65"/>
  <c r="G105" i="65"/>
  <c r="G106" i="65"/>
  <c r="G107" i="65"/>
  <c r="G108" i="65"/>
  <c r="G109" i="65"/>
  <c r="G110" i="65"/>
  <c r="G111" i="65"/>
  <c r="G112" i="65"/>
  <c r="G113" i="65"/>
  <c r="G114" i="65"/>
  <c r="G115" i="65"/>
  <c r="G118" i="65"/>
  <c r="G119" i="65"/>
  <c r="G120" i="65"/>
  <c r="G121" i="65"/>
  <c r="G122" i="65"/>
  <c r="G123" i="65"/>
  <c r="G124" i="65"/>
  <c r="G125" i="65"/>
  <c r="G126" i="65"/>
  <c r="G127" i="65"/>
  <c r="G128" i="65"/>
  <c r="G132" i="65"/>
  <c r="G133" i="65"/>
  <c r="G134" i="65"/>
  <c r="G135" i="65"/>
  <c r="G136" i="65"/>
  <c r="G137" i="65"/>
  <c r="G138" i="65"/>
  <c r="G139" i="65"/>
  <c r="G142" i="65"/>
  <c r="G143" i="65"/>
  <c r="G144" i="65"/>
  <c r="G145" i="65"/>
  <c r="G146" i="65"/>
  <c r="G147" i="65"/>
  <c r="G148" i="65"/>
  <c r="G149" i="65"/>
  <c r="G152" i="65"/>
  <c r="G153" i="65"/>
  <c r="G154" i="65"/>
  <c r="G155" i="65"/>
  <c r="G156" i="65"/>
  <c r="G157" i="65"/>
  <c r="G158" i="65"/>
  <c r="G159" i="65"/>
  <c r="G160" i="65"/>
  <c r="G161" i="65"/>
  <c r="G162" i="65"/>
  <c r="G166" i="65"/>
  <c r="G167" i="65"/>
  <c r="G168" i="65"/>
  <c r="G169" i="65"/>
  <c r="G170" i="65"/>
  <c r="G171" i="65"/>
  <c r="G172" i="65"/>
  <c r="G175" i="65"/>
  <c r="G176" i="65"/>
  <c r="G177" i="65"/>
  <c r="G178" i="65"/>
  <c r="G179" i="65"/>
  <c r="G180" i="65"/>
  <c r="G181" i="65"/>
  <c r="G182" i="65"/>
  <c r="G186" i="65"/>
  <c r="G187" i="65"/>
  <c r="G188" i="65"/>
  <c r="G189" i="65"/>
  <c r="G190" i="65"/>
  <c r="G193" i="65"/>
  <c r="G194" i="65"/>
  <c r="G195" i="65"/>
  <c r="G196" i="65"/>
  <c r="G197" i="65"/>
  <c r="G200" i="65"/>
  <c r="G201" i="65"/>
  <c r="G202" i="65"/>
  <c r="G203" i="65"/>
  <c r="G206" i="65"/>
  <c r="G207" i="65"/>
  <c r="G208" i="65"/>
  <c r="G209" i="65"/>
  <c r="G210" i="65"/>
  <c r="G211" i="65"/>
  <c r="G212" i="65"/>
  <c r="G213" i="65"/>
  <c r="G214" i="65"/>
  <c r="G215" i="65"/>
  <c r="G216" i="65"/>
  <c r="G219" i="65"/>
  <c r="G220" i="65"/>
  <c r="D229" i="65"/>
  <c r="S229" i="65" l="1"/>
  <c r="P229" i="65"/>
  <c r="J229" i="65"/>
  <c r="M10" i="65"/>
  <c r="L10" i="65"/>
  <c r="J10" i="65"/>
  <c r="M9" i="65"/>
  <c r="L9" i="65"/>
  <c r="J9" i="65"/>
  <c r="I9" i="65"/>
  <c r="G9" i="65"/>
  <c r="G223" i="65" s="1"/>
  <c r="G225" i="65" s="1"/>
  <c r="G236" i="65" l="1"/>
  <c r="G230" i="65"/>
  <c r="G228" i="65"/>
  <c r="G237" i="65"/>
  <c r="G226" i="65"/>
  <c r="G227" i="65"/>
  <c r="I223" i="65"/>
  <c r="I225" i="65" s="1"/>
  <c r="L223" i="65"/>
  <c r="L225" i="65" s="1"/>
  <c r="M229" i="65"/>
  <c r="L237" i="65" l="1"/>
  <c r="L230" i="65"/>
  <c r="L226" i="65"/>
  <c r="L236" i="65"/>
  <c r="L228" i="65"/>
  <c r="L227" i="65"/>
  <c r="I236" i="65"/>
  <c r="I226" i="65"/>
  <c r="I237" i="65"/>
  <c r="I228" i="65"/>
  <c r="I227" i="65"/>
  <c r="I230" i="65"/>
  <c r="G229" i="65"/>
  <c r="G231" i="65" s="1"/>
  <c r="G239" i="65" s="1"/>
  <c r="S241" i="65" l="1"/>
  <c r="Q247" i="65" s="1"/>
  <c r="R242" i="65"/>
  <c r="S242" i="65" s="1"/>
  <c r="O242" i="65"/>
  <c r="P242" i="65" s="1"/>
  <c r="P241" i="65"/>
  <c r="L229" i="65"/>
  <c r="L231" i="65" s="1"/>
  <c r="L241" i="65" s="1"/>
  <c r="L244" i="65" s="1"/>
  <c r="L245" i="65" s="1"/>
  <c r="M245" i="65" s="1"/>
  <c r="I229" i="65"/>
  <c r="I231" i="65" s="1"/>
  <c r="I241" i="65" s="1"/>
  <c r="J241" i="65" s="1"/>
  <c r="I242" i="65" l="1"/>
  <c r="J242" i="65" s="1"/>
  <c r="N247" i="65"/>
  <c r="M241" i="65"/>
  <c r="I244" i="65"/>
  <c r="I245" i="65" s="1"/>
  <c r="J245" i="65" s="1"/>
  <c r="L242" i="65"/>
  <c r="M242" i="65" s="1"/>
  <c r="K247" i="65" s="1"/>
  <c r="H247" i="65" l="1"/>
  <c r="G10" i="60"/>
  <c r="D10" i="60"/>
  <c r="D56" i="57"/>
  <c r="E11" i="60"/>
  <c r="H53" i="33" l="1"/>
  <c r="G2" i="33"/>
  <c r="G4" i="33" l="1"/>
  <c r="K4" i="33"/>
  <c r="F15" i="57" s="1"/>
  <c r="E15" i="57" s="1"/>
  <c r="H4" i="33" l="1"/>
  <c r="D15" i="57"/>
  <c r="C15" i="57" s="1"/>
  <c r="L4" i="33"/>
  <c r="K2" i="33"/>
  <c r="B69" i="57" l="1"/>
  <c r="B70" i="57" s="1"/>
  <c r="B62" i="57"/>
  <c r="B66" i="57" s="1"/>
  <c r="D55" i="57" s="1"/>
  <c r="D57" i="57" s="1"/>
</calcChain>
</file>

<file path=xl/sharedStrings.xml><?xml version="1.0" encoding="utf-8"?>
<sst xmlns="http://schemas.openxmlformats.org/spreadsheetml/2006/main" count="983" uniqueCount="586">
  <si>
    <t>ITEM</t>
  </si>
  <si>
    <t>CANT.</t>
  </si>
  <si>
    <t>UND</t>
  </si>
  <si>
    <t>COSTOS DIRECTOS</t>
  </si>
  <si>
    <t>Utilidad</t>
  </si>
  <si>
    <t>TOTAL AUI</t>
  </si>
  <si>
    <t>Iva sobre utilidad</t>
  </si>
  <si>
    <t>M2</t>
  </si>
  <si>
    <t>VR.UNITARIO</t>
  </si>
  <si>
    <t>VR.TOTAL</t>
  </si>
  <si>
    <t>DESCRIPCION ACTIVIDAD</t>
  </si>
  <si>
    <t>M3</t>
  </si>
  <si>
    <t>Administración</t>
  </si>
  <si>
    <t>Imprevistos</t>
  </si>
  <si>
    <t>UNIVERSIDAD DEL CAUCA</t>
  </si>
  <si>
    <t>OK</t>
  </si>
  <si>
    <t>PROPONENTE</t>
  </si>
  <si>
    <t>OFICIAL</t>
  </si>
  <si>
    <t>VALOR TOTAL EJECUTADO (VTE)</t>
  </si>
  <si>
    <t>VTE1</t>
  </si>
  <si>
    <t>VTE</t>
  </si>
  <si>
    <t>CONTRATO 1</t>
  </si>
  <si>
    <t>VALOR</t>
  </si>
  <si>
    <t>RUP</t>
  </si>
  <si>
    <t>AÑO DE TERMINACION</t>
  </si>
  <si>
    <t>% PARTICIPACION</t>
  </si>
  <si>
    <t>CONTRATO 2</t>
  </si>
  <si>
    <t>VALOR TOTAL EJECUTADO</t>
  </si>
  <si>
    <t>UNIVERSIDAD DEL CAUCA - VICERRECTORÍA ADMINISTRATIVA</t>
  </si>
  <si>
    <t xml:space="preserve">COMITÉ TÉCNICO ASESOR </t>
  </si>
  <si>
    <t>PROPONENTES</t>
  </si>
  <si>
    <t>REQUERIMIENTOS</t>
  </si>
  <si>
    <t>CUMPLE</t>
  </si>
  <si>
    <t>VALOR/ OBSERVACION</t>
  </si>
  <si>
    <t>CONCEPTO</t>
  </si>
  <si>
    <t>ORIGINAL FIRMADO</t>
  </si>
  <si>
    <t>CARLOS JULIO ZUÑIGA SANCHEZ</t>
  </si>
  <si>
    <t>CIELO PEREZ SOLANO</t>
  </si>
  <si>
    <t>Presidenta Junta de Licitaciones y Contratos</t>
  </si>
  <si>
    <t>Vicerrectora Administrativa</t>
  </si>
  <si>
    <t>VERIFICACIÓN REQUISITOS TECNICOS HABILITANTES</t>
  </si>
  <si>
    <t>2.3.</t>
  </si>
  <si>
    <t>VICERRECTORIA ADMINISTRATIVA</t>
  </si>
  <si>
    <t>PRESUPUESTO OFICIAL</t>
  </si>
  <si>
    <t xml:space="preserve"> VrUnit. Ofertado</t>
  </si>
  <si>
    <t>≤ VrUnit.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</si>
  <si>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</si>
  <si>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</si>
  <si>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</si>
  <si>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</si>
  <si>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</si>
  <si>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</si>
  <si>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</si>
  <si>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PERSONAL MÍNIMO REQUERIDO</t>
  </si>
  <si>
    <t>2.4.</t>
  </si>
  <si>
    <t>PROPUESTA ECONOMICA</t>
  </si>
  <si>
    <t>Corrección Aritmetica</t>
  </si>
  <si>
    <t>VR. PROPUESTA CORREGIDA</t>
  </si>
  <si>
    <t>PUNTAJE VR. PROPUESTA</t>
  </si>
  <si>
    <t>TOTAL</t>
  </si>
  <si>
    <t>ORDEN DE ELEGIBILIDAD</t>
  </si>
  <si>
    <t>PO</t>
  </si>
  <si>
    <t>FORMULA</t>
  </si>
  <si>
    <t>MEDIA</t>
  </si>
  <si>
    <t>Of.validas</t>
  </si>
  <si>
    <t># PO</t>
  </si>
  <si>
    <t>TRM</t>
  </si>
  <si>
    <t>Decimales</t>
  </si>
  <si>
    <t>MAX</t>
  </si>
  <si>
    <t>CONTRATO 3</t>
  </si>
  <si>
    <t>Contratista - Profesional Especializado</t>
  </si>
  <si>
    <t>EXPERIENCIA ESPECÍFICA DEL PROPONENTE</t>
  </si>
  <si>
    <t>ÍTEM</t>
  </si>
  <si>
    <t>PUNTAJE</t>
  </si>
  <si>
    <t>NO HABIL</t>
  </si>
  <si>
    <t>ML</t>
  </si>
  <si>
    <t>KG</t>
  </si>
  <si>
    <t>COSTOS DE SUMINISTRO DE BIENES Y SERVICIOS</t>
  </si>
  <si>
    <t>COSTOS CERTIFICACION RETIE</t>
  </si>
  <si>
    <t>COSTOS CERTIFICACION RETILAB</t>
  </si>
  <si>
    <t>VALOR  TOTAL PRESUPUESTO OFICIAL</t>
  </si>
  <si>
    <t xml:space="preserve">VALOR COSTOS DIRECTOS + INDIRECTOS + IVA SOBRE UTILIDAD DE LA OBRA CIVIL </t>
  </si>
  <si>
    <t>COSTO TOTAL OBRA CIVIL</t>
  </si>
  <si>
    <t xml:space="preserve">DOCUMENTOS TÉCNICOS </t>
  </si>
  <si>
    <t>CLASIFICADOR  UNSPSC</t>
  </si>
  <si>
    <t>% PARTICIPACION MINIMA</t>
  </si>
  <si>
    <t>EXPERIENCIA ESPECIFICA MINIMA
30% VALOR PRESUPUESTO OFICIAL</t>
  </si>
  <si>
    <t>SI</t>
  </si>
  <si>
    <t>N/A</t>
  </si>
  <si>
    <t>NO</t>
  </si>
  <si>
    <t>PUNTAJE MAXIMO</t>
  </si>
  <si>
    <t>Contratista Vicerrectoria Administrativa</t>
  </si>
  <si>
    <t>ORLANDO SANDOVAL ACOSTA</t>
  </si>
  <si>
    <t>PRELIMINARES</t>
  </si>
  <si>
    <t>En el caso de los consorcios y uniones temporales, cada uno de sus integrantes acreditará los requisitos y documentos antes mencionados, tanto si el integrante es persona natural como si es persona jurídica y cada uno de los integrantes deberán tener una participación en la estructura plural no inferior al 30%.</t>
  </si>
  <si>
    <t xml:space="preserve">En el caso de estructura plural, el integrante que aporte la mayor experiencia específica relacionada con el criterio del VTE, deberá tener una participación mínima en la estructura plural del 40%. </t>
  </si>
  <si>
    <t>CONSORCIO TULCAN 2020</t>
  </si>
  <si>
    <t>CONSORCIO UNIDEPOR 2020</t>
  </si>
  <si>
    <t>CONSORCIO DEPORTIVO 2020</t>
  </si>
  <si>
    <t>% PARTICIPACION MINIMA A MAYOR EXPERIENCIA ESPECIFICA</t>
  </si>
  <si>
    <t>Director de obra</t>
  </si>
  <si>
    <t>Residente de obra</t>
  </si>
  <si>
    <r>
      <t xml:space="preserve">Las certificaciones de la experiencia específica </t>
    </r>
    <r>
      <rPr>
        <b/>
        <u/>
        <sz val="10"/>
        <rFont val="Arial Narrow"/>
        <family val="2"/>
      </rPr>
      <t xml:space="preserve">como director o residente de obra </t>
    </r>
    <r>
      <rPr>
        <sz val="10"/>
        <rFont val="Arial Narrow"/>
        <family val="2"/>
      </rPr>
      <t>deben ser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autocertificaciones. 
d) En ambos casos (a y b) se debe anexar el acta de recibo final de obra y/o acta de liquidación del contrato.</t>
    </r>
  </si>
  <si>
    <t>Profesional en salud ocupacional</t>
  </si>
  <si>
    <t xml:space="preserve">EXPERIENCIA ADICIONAL A LA MÍNIMA HABILITANTE (100 puntos) </t>
  </si>
  <si>
    <t>EXPERIENCIA ADICIONAL DIRECTOR Y RESIDENTE</t>
  </si>
  <si>
    <t>CALIFICACION PERSONAL</t>
  </si>
  <si>
    <t>JOSE LUIS GARZON</t>
  </si>
  <si>
    <t>2.3.2</t>
  </si>
  <si>
    <t>PUNTAJE TOTAL</t>
  </si>
  <si>
    <t>CARTA DE INTENCIÓN
DISPONIBILIDAD 100%</t>
  </si>
  <si>
    <t>HABIL</t>
  </si>
  <si>
    <t>PUNTAJE PERSONAL ASESOR + EXPERIENCIA ADICIONAL</t>
  </si>
  <si>
    <t>APU No.</t>
  </si>
  <si>
    <t>A</t>
  </si>
  <si>
    <t>PISTA DE ATLETISMO</t>
  </si>
  <si>
    <t>1.1</t>
  </si>
  <si>
    <t>Localización y replanteo de pista, incluye localización de áreas de pista, medias lunas, área de entrada maratón, de calentamiento, localización de cerramientos, comisión y equipo de topografía durante la ejecución de la obra.</t>
  </si>
  <si>
    <t>1.2</t>
  </si>
  <si>
    <t>Demolición de viga perimetral de pista atlética existente en concreto, incluyendo cimentación del mismo, dimensión promedio .015 x 0.40; y viga de cerramiento existente calle 10 N y carrera 2 calle 15 N</t>
  </si>
  <si>
    <t>1.3</t>
  </si>
  <si>
    <t xml:space="preserve">Demolición de tarima existente en losa de concreto. </t>
  </si>
  <si>
    <t>1.4</t>
  </si>
  <si>
    <t>Desmonte de malla existente, incluye malla eslabonada, parales en tubo metálico y demás componentes, y traslado de lo retirado hasta la División Administrativa y de Servicios de la Universidad; y malla existente calle 10 N y carrera 2 calle 15 N</t>
  </si>
  <si>
    <t>1.5</t>
  </si>
  <si>
    <t>Excavación a máquina de material de sitio existente para cajeo de pista atlética, áreas de calentamiento, medias lunas</t>
  </si>
  <si>
    <t>1.6</t>
  </si>
  <si>
    <t xml:space="preserve">Excavación manual de material común existente, sin retiro de sobrantes para construcción de viga </t>
  </si>
  <si>
    <t>1.7</t>
  </si>
  <si>
    <t>Acarreo, cargue y retiro en volqueta de material de demoliciones, excavaciones y sobrantes</t>
  </si>
  <si>
    <t>SUBTOTAL</t>
  </si>
  <si>
    <t>BASES Y SUB BASES</t>
  </si>
  <si>
    <t>2.1</t>
  </si>
  <si>
    <t>Construcción de sub base granular de 25 cm de espesor con material granular de tamaño máximo 1.5 pulgadas gradación SBG-38, que cumpla las especificaciones del artículo 320 de INVIAS 2013, compactando esta capa hasta alcanzar un grado de compactación del 95% proctor modificado. Incluye suministrar, extender y compactar con cilindro vibro compactador, produciendo un pendientado longitudinal y transversal de 1.0 % para el manejo de aguas lluvias.</t>
  </si>
  <si>
    <t>2.2</t>
  </si>
  <si>
    <t>Construcción de base granular de 15 cm de espesor con material granular de tamaño máximo 1 pulgada gradación BG-25, que cumpla las especificaciones del artículo 330 de INVIAS 2013, compactando esta capa hasta alcanzar un grado de compactación del 100% proctor modificado. Incluye suministrar, extender y compactar con cilindro vibro compactador, produciendo un pendientado longitudinal y transversal de 1.0 % para el manejo de aguas lluvias.</t>
  </si>
  <si>
    <t>2.3</t>
  </si>
  <si>
    <t xml:space="preserve">Mejoramiento de subrasante con material importado similar al existente compuesto por piedra bola, grava, gravilla y arenas, incluye colocar y extender el material en una capa de 15 a 20 cms, con lo cual se logrará una plataforma de soporte homogénea a la estructura y se evitará el ascenso de agua hacia el interior del pavimento. </t>
  </si>
  <si>
    <t>2.4</t>
  </si>
  <si>
    <t>Mejoramiento de subrasante utilizando las partículas y material extraído de la pista existente, el cual se encuentra depositado en el Centro Deportivo Universitario, con lo cual se logrará una plataforma de soporte homogénea a la estructura y se evitará el ascenso de agua hacia el interior del pavimento. que existe en el sitio, compuesto por piedra bola, grava, gravilla y arenas, incluye el acarreo dentro del sitio de la obra, colocar y extender el material en una capa de 15 a 20 cms</t>
  </si>
  <si>
    <t>2.5</t>
  </si>
  <si>
    <t xml:space="preserve">Riego de Imprimación sobre la base granular compactada, utilizando una emulsión asfáltica de rompimiento lento, con una dosificación correspondiente a 1Kg/m2 de ligante residual o sea aproximadamente 1.6 Kg/m2 de emulsión asfáltica, con una concentración del orden de 60% </t>
  </si>
  <si>
    <t>2.6</t>
  </si>
  <si>
    <t>Suministro, instalación y compactación de capa de concreto asfáltico de 5cm de espesor, con una mezcla asfáltica de tamaño máximo 3/4 de pulgada, con una gradación MDC-19, que cumpla con las especificaciones del artículo 450 de INVIAS 2013, correspondiente a una mezcla diseñada para tránsito bajo NT1</t>
  </si>
  <si>
    <t>RECUBRIMIENTO SINTÉTICO</t>
  </si>
  <si>
    <t>3.1</t>
  </si>
  <si>
    <t>Construcción de la superficie de Pista de atletismo con recubrimiento sintético importado SPRAY sobre concreto asfáltico. Recubrimiento certificado IAAF utilizado para alta competición, internacional con un espesor mínimo de 13 mm (con última capa mínima de 3 mm), superficies diseñadas para el uso con spike de tache plástico. Incluye el suministro del material en obra, mano de obra especializada, maquinaria y herramienta requerida para la instalación del terminado de la pista, demarcación reglamentaria y certificación.</t>
  </si>
  <si>
    <t>3.2</t>
  </si>
  <si>
    <t>Construcción de áreas de calentamiento localizadas en medias lunas con sintético importado SPRAY sobre concreto asfáltico. Recubrimiento certificado IAAF utilizado para alta competición, internacional con un espesor mínimo de 13 mm (con última capa mínima de 3 mm), superficies diseñadas para el uso con spike de tache plástico. Incluye el suministro del material en obra, mano de obra especializada, maquinaria y herramienta requerida para la instalación del terminado de la pista, demarcación reglamentaria y certificación.</t>
  </si>
  <si>
    <t>CONCRETOS Y ACEROS DE REFUERZO</t>
  </si>
  <si>
    <t>4.1</t>
  </si>
  <si>
    <t>Concreto de 21 mpa para losa entrada maratón, espesor de losa 0.20 mt, incluye aplicación de antisol, formaleta cuando se requiera, escobeada y acolillada.</t>
  </si>
  <si>
    <t>4.2</t>
  </si>
  <si>
    <t>Concreto de 21 mpa para viga de confinamiento losa entrada maratón incluye formaleta cuando se requiera, bordes redondeados</t>
  </si>
  <si>
    <t>4.3</t>
  </si>
  <si>
    <t>Concreto de 21 mpa para viga de confinamiento y cerramiento tramo A, sección 0.30 mt x 0.80 mt, bordes redondeados incluye formaleta cuando se requiera</t>
  </si>
  <si>
    <t>4.4</t>
  </si>
  <si>
    <t>Concreto de 21 mpa para viga de cerramiento y confinamiento tramo B, sección 1.50 mts + 1.65 mts, bordes redondeados incluye formaleta cuando se requiera</t>
  </si>
  <si>
    <t>4.5</t>
  </si>
  <si>
    <t>Concreto de 21 mpa para viga de cerramiento tramo C sección 0.30 mts x 0.40 mts, bordes redondeados incluye formaleta cuando se requiera</t>
  </si>
  <si>
    <t>4.6</t>
  </si>
  <si>
    <t>Concreto de 21 mpa para viga de cerramiento tramo D sección 0.30 mts x 0.40 mts, bordes redondeados incluye formaleta cuando se requiera</t>
  </si>
  <si>
    <t>4.7</t>
  </si>
  <si>
    <t>Concreto de 21 mpa para viga de cerramiento tramo E sección 0.30 mts x 0.40 mts, bordes redondeados incluye formaleta cuando se requiera</t>
  </si>
  <si>
    <t>4.8</t>
  </si>
  <si>
    <t>Concreto de 21 mpa para viga de cerramiento tramo F sección 0.30 mts x 0.40 mts, bordes redondeados incluye formaleta cuando se requiera</t>
  </si>
  <si>
    <t>4.9</t>
  </si>
  <si>
    <t>Concreto de 21 mpa para viga de cerramiento tramo G sección 0.30 mts x 0.40 mts, bordes redondeados incluye formaleta cuando se requiera</t>
  </si>
  <si>
    <t>4.10</t>
  </si>
  <si>
    <t>Concreto de 21 mpa para viga de cerramiento tramo H sección 0.30 mts x 0.40 mts, bordes redondeados incluye formaleta cuando se requiera. Se incluye viga para cerramiento exterior calle 10 N y carrera 2 con calle 15 N</t>
  </si>
  <si>
    <t>4.11</t>
  </si>
  <si>
    <t>Cajón en concreto ciclópeo para anclaje de elementos metálicos de cerramiento, 60% piedra, 40% concreto. Dimensiones del cajón 0.30 mts x 0.30 mts x 0.30 mts</t>
  </si>
  <si>
    <t>4.12</t>
  </si>
  <si>
    <t>Acero de refuerzo 60000 PSI 420Mpa flejado y amarrado para losa entrada maratón</t>
  </si>
  <si>
    <t>4.13</t>
  </si>
  <si>
    <t>Acero de refuerzo 60000 PSI 420Mpa flejado y amarrado para vigas cimentación y confinamiento de entrada maratón, cerramientos tramo A, B, C, D, E, F, G, H, cerramientos calle 10 N y carrera 2 calle 15 N</t>
  </si>
  <si>
    <t>CARPINTERÍA METÁLICA, CERRAMIENTOS, PUERTAS</t>
  </si>
  <si>
    <t>5.1</t>
  </si>
  <si>
    <t>Cerramiento metálico compuesto por: parales principales en tubería estructural 3" x 3" , 2 mm instalados sobre la viga de cimentación de concreto reforzado, parales que irán cada 3.00 mts, longitud total del elemento 3.00 mts, de los cuales 0.50 mts van anclados en la viga de cimentación, en su parte superior llevará tapa fija metálica soldada al paral; el otro componente son tubos estructurales de 2" x 2", 2 mm, de una longitud de 2.30 mts cada uno, son catorce tubos por tramo de cerramiento de 3.00 mts entre parales; incluye dos traviesas horizontales en tubo estructural 3" x 1 1/2". Todos los elementos debidamente soldados, pulidos y con pintura anticorrosiva negro mate dos capas mínimo.</t>
  </si>
  <si>
    <t>5.2</t>
  </si>
  <si>
    <t>Cerramiento metálico compuesto por: parales y horizontales en tubería redonda negra diámetro 2 1/2 "calibre 0.075", cerramiento instalado sobre la viga de cimentación de concreto reforzado, parales que irán cada 1.50 mts, longitud total del paral 1.50 mts, de los cuales 0.50 mts van anclados en la cimentación; incluye barra superior y dos traviesas horizontales. Todos los elementos debidamente soldados, pulidos y con pintura anticorrosiva negro mate dos capas mínimo. Cerramiento entre graderías y pista atlética, barandas de protección. Altura libre de la baranda 1.0m</t>
  </si>
  <si>
    <t>5.3</t>
  </si>
  <si>
    <t>Construcción e instalación de puertas de acceso especificaciones similares al cerramiento, ancho de cada puerta 2.50 mts a dos naves, altura = 2.50 mts, incluye parales, bisagras . Todos los elementos debidamente soldados, pulidos y con pintura anticorrosiva negro mate dos capas mínimo.</t>
  </si>
  <si>
    <t>und</t>
  </si>
  <si>
    <t>5.4</t>
  </si>
  <si>
    <t>Construcción e instalación de puertas de acceso especificaciones similares al cerramiento, ancho de cada puerta 1.50 mts a dos naves, altura = 2.50 mts, incluye parales, bisagras . Todos los elementos debidamente soldados, pulidos y con pintura anticorrosiva negro mate dos capas mínimo.</t>
  </si>
  <si>
    <t>5.5</t>
  </si>
  <si>
    <t>Construcción e instalación de puertas de acceso en tubería redonda negra diámetro 2 1/2", calibre 0.075", ancho de puerta 1.50 mts a dos naves, altura = 1.00 mts, incluye parales, bisagras. Todos los elementos debidamente soldados, pulidos y con pintura anticorrosiva negro mate dos capas mínimo.</t>
  </si>
  <si>
    <t>5.6</t>
  </si>
  <si>
    <t>Construcción e instalación de puertas de acceso en tubería redonda negra diámetro 2 1/2 ",calibre 0.075 " , ancho de puerta 2.00 mts a dos naves, altura = 1.00 mts, incluye parales, bisagras . Todos los elementos debidamente soldados, pulidos y con pintura anticorrosiva negro mate dos capas mínimo.</t>
  </si>
  <si>
    <t>5.7</t>
  </si>
  <si>
    <t>Construcción e instalación de puertas de acceso especificaciones similares al cerramiento, ancho puerta 4.00 mts a dos naves, altura = 2.50 mts, incluye parales, bisagras . Todos los elementos debidamente soldados, pulidos y con pintura anticorrosiva negro mate dos capas mínimo.</t>
  </si>
  <si>
    <t>5.8</t>
  </si>
  <si>
    <t>Cerramiento metálico baranda de protección compuesto por: parales y horizontales en tubería redonda negra diámetro 2 1/2 ",calibre 0.075 " , baranda instalada sobre la gradería superior, área de movilidad restringida, accesos escaleras. viga de cimentación de concreto reforzado, parales que irán cada 1.50 mts, ; incluye barra superior y dos traviesas horizontales . Todos los elementos debidamente soldados, pulidos y con pintura anticorrosiva negro mate dos capas mínimo.Incluye sistema de fijación mediante platina, chazo expansivo, fijación con epóxico, tornillos . Altura libre de la baranda 1,2m</t>
  </si>
  <si>
    <t>5.9</t>
  </si>
  <si>
    <t>Construcción de elemento barrera de protección para baranda de seguridad de graderias, en vidrio templado espesor 8 mm incoloro fijado e estructura de baranda mediante dos topes de acero por metro lineal. Altura del vidrio 1.00 mts, el valor unitario incluye cinta de prevención y demarcación adhesiva de ancho 0.10 mts, un mt por metro lineal de vidrio instalado.</t>
  </si>
  <si>
    <t>B</t>
  </si>
  <si>
    <t>CONSTRUCCION CUBIERTA DE GRADERIAS</t>
  </si>
  <si>
    <t>PEDESTALES Y ZAPATAS</t>
  </si>
  <si>
    <t>6.1</t>
  </si>
  <si>
    <t>Demolición de losa de concreto de 25cm de espesor, incluye compresor de dos martillos, acarreo y bote de escombros</t>
  </si>
  <si>
    <t>6.2</t>
  </si>
  <si>
    <t xml:space="preserve">Excavación manual de material común existente, sin retiro de sobrantes para construcción de pedestales </t>
  </si>
  <si>
    <t>6.3</t>
  </si>
  <si>
    <t>Solado en concreto de 18MPa para pedestales de 0.07m de espesor</t>
  </si>
  <si>
    <t>6.4</t>
  </si>
  <si>
    <t>Pedestal 700x600x350mm en concreto reforzado f´c 28MPa, incluye formaleta</t>
  </si>
  <si>
    <t>6.5</t>
  </si>
  <si>
    <t>Pedestal 600x600x100mm en concreto reforzado f´c 28MPa, incluye formaleta</t>
  </si>
  <si>
    <t>6.6</t>
  </si>
  <si>
    <t>Zapata 3500x1000x800mm en concreto reforzado f´c 28MPa, incluye formaleta</t>
  </si>
  <si>
    <t>6.7</t>
  </si>
  <si>
    <t>Acero de refuerzo 60000 PSI 420Mpa (Zapatas de cimentación y pedestales) flejado y amarrado</t>
  </si>
  <si>
    <t>PLACA BASE</t>
  </si>
  <si>
    <t>7.1</t>
  </si>
  <si>
    <t xml:space="preserve">CONEXIÓN TIPO 1 PLACA BASE DE TORRES PARA TUBO CIRCULAR 500x500x20mm ACERO A36 EN PEDESTAL EN CONCRETO CON PLETINA DE ACERO AL CARBONO A36 SOLDADA Y PERNADA </t>
  </si>
  <si>
    <t>POSTES Y PIE DE AMIGOS</t>
  </si>
  <si>
    <t>8.1</t>
  </si>
  <si>
    <t>Poste 10" (273mm)X9.30mm fy 3241 kg/cm2 ASTM A-500 grado C</t>
  </si>
  <si>
    <t>8.2</t>
  </si>
  <si>
    <t xml:space="preserve">PLETINA CUADRADA 4"(100MM)X10.0 MM DE ACERO AL CARBONO A36 SOLDADA Y PERNADA </t>
  </si>
  <si>
    <t>8.3</t>
  </si>
  <si>
    <t>Perfil Circular D=6"x4.0mm fy 3241 kg/cm2 ASTM A-500 grado C</t>
  </si>
  <si>
    <t>8.4</t>
  </si>
  <si>
    <t>PLATINA SEMICIRCULAR 200 MM X 12. MM x 12.7 MM DE ACERO AL CARBONO A36 SOLDADA Y PERNADA</t>
  </si>
  <si>
    <t>8.5</t>
  </si>
  <si>
    <t xml:space="preserve">CONEXIÓN PLACA DE MURO 420 X 420 X 12 .7 MM ACERO A=36 ENTRE PLETINA DE MURO Y PIE DE AMIGO CERO A36 AL CARBONO A36 SOLDADA Y PERNADA </t>
  </si>
  <si>
    <t>CABLES TENSORES</t>
  </si>
  <si>
    <t>9.1</t>
  </si>
  <si>
    <t>PLATINA SEMICIRCULAR 200 MMX 12.7 MM DE ACERO AL CARBONO A36 SOLDADA Y PERNADA</t>
  </si>
  <si>
    <t>9.2</t>
  </si>
  <si>
    <t xml:space="preserve">PLETINA DE ARRANQUE PARA 3 TENSORES 400x250x20 MM DE ACERO AL CARBONO A36 SOLDADA </t>
  </si>
  <si>
    <t>9.3</t>
  </si>
  <si>
    <t xml:space="preserve">Grampas para Cable 12.70 mm 1/2" L=292 </t>
  </si>
  <si>
    <t>9.4</t>
  </si>
  <si>
    <t>Tensor de acero inoxidable de 5/8" AISI 304 Ojo - Gancho, Gancho hacia abajo- Ojo Hacia arriba</t>
  </si>
  <si>
    <t>9.5</t>
  </si>
  <si>
    <t>Grillete de acero de 5/8" De trabajo pesado por cada cable</t>
  </si>
  <si>
    <t>9.6</t>
  </si>
  <si>
    <t>Guardacabos de acero de 1/2" en cada terminacion de cable</t>
  </si>
  <si>
    <t>9.7</t>
  </si>
  <si>
    <t>CABLE DE ACERO INOXIDABLE DE 1/2" AISI 316 (7x19) CARGA DE RUPTURA 8620kg 7 TRONES CON19 HILOS CADA UNO QUE CONECTA MURO, POSTE Y CUBIERTA. (INCLUYE GRAMPA Y TENSOR)</t>
  </si>
  <si>
    <t>9.8</t>
  </si>
  <si>
    <t>SOPORTES CIRCULARES PARA CABLES ACERO A36 DE CUBIERTA</t>
  </si>
  <si>
    <t>ESTRUCTURA Y CUBIERTA</t>
  </si>
  <si>
    <t>10.1</t>
  </si>
  <si>
    <t>Perfil Circular 2-1/2x2.5mm fy 3241 kg/cm2 ASTM A-500 grado C</t>
  </si>
  <si>
    <t>10.2</t>
  </si>
  <si>
    <t>Perfil Circular 1-1/2x2.5mm fy 3241 kg/cm2 ASTM A-500 grado C</t>
  </si>
  <si>
    <t>10.3</t>
  </si>
  <si>
    <t>Correa Perfil Circular 2"x2.0mm fy 3241 kg/cm2 ASTM A500 grado C</t>
  </si>
  <si>
    <t>10.4</t>
  </si>
  <si>
    <t>Perfil Circular 4"x6.0mm fy 3241 kg/cm2 ASTM A-500 grado C</t>
  </si>
  <si>
    <t>10.5</t>
  </si>
  <si>
    <t xml:space="preserve">Perfiles Circulares 2 1/2"x 4.0mm fy 3241 kg/cm2 ASTM A-500 grado C, incluye lámina A36 x3mm y ancho 120 mm </t>
  </si>
  <si>
    <t>10.6</t>
  </si>
  <si>
    <t xml:space="preserve">TEJA CURVA DE ANCHO UTIL 500 MMM CAL .24 (0.60MM) RADIO MÍNIMO DE CURVATURA 5000 MM </t>
  </si>
  <si>
    <t>10.7</t>
  </si>
  <si>
    <t>LAMINA DE CARTELA ESPESOR 3 MM EN ACERO AL CARBON A36 SOLDADA A PERFILES CIRCULARES DE CUBIERTA</t>
  </si>
  <si>
    <t>10.8</t>
  </si>
  <si>
    <t>Perfil Circular D=6"x4.0mm para viga de amarre superior entre porticos (5.0m)x14 unds (16.21 kg/ml)</t>
  </si>
  <si>
    <t>10.9</t>
  </si>
  <si>
    <t>10.10</t>
  </si>
  <si>
    <t>SUMINISTRO E INSTALACIÓN DE CANAL DE AGUAS LLUVIAS EN LÁMINA GALVANIZADA CALIBRE 20 DE HASTA 1M DE DESARROLLO, INCLUYE MALLA MULTISEAL Y SOLDADURA, ANDAMIO CERTIFICADO Y EQUIPO PARA TRABAJO EN ALTURAS</t>
  </si>
  <si>
    <t>10.11</t>
  </si>
  <si>
    <t>SUMINISTRO E INSTALACIÓN DE BAJANTE DE AGUAS LLUVIAS EN TUBO PVC DE 4", INCLUYE LIMPIADOR Y SOLDADURA, ANDAMIO CERTIFICADO Y EQUIPO PARA TRABAJO EN ALTURAS</t>
  </si>
  <si>
    <t>10.12</t>
  </si>
  <si>
    <t>PINTURA SOBRE CANALES Y BAJANTES DE AGUAS LLUVIAS EN ESMALTE SINTÉTICO MATE, INCLUYE DISOLVENTE, ANDAMIO CERTIFICADO Y EQUIPO PARA TRABAJO EN ALTURAS</t>
  </si>
  <si>
    <t>C</t>
  </si>
  <si>
    <t>VIAS Y SENDEROS</t>
  </si>
  <si>
    <t>VIA VEHICULAR</t>
  </si>
  <si>
    <t>11.1</t>
  </si>
  <si>
    <t>LOCALIZACIÓN Y REPLANTEO</t>
  </si>
  <si>
    <t>11.2</t>
  </si>
  <si>
    <t>Excavación a máquina para cajeo de vía</t>
  </si>
  <si>
    <t>11.3</t>
  </si>
  <si>
    <t>Construcción de sub base granular de 0.30 mts de espesor con un material granular de tamaño máximo 1.5 pulgadas gradación SBG-38, que cumpla las especificaciones del artículo 320 de INVIAS 2013, compactando este material en dos capas de 0.15 mts, verificando que se alcance un grado de compactación del 95% delproctor modificado ; incluye suministrar, extender y compactar con cilindro vibro compactador.</t>
  </si>
  <si>
    <t>11.4</t>
  </si>
  <si>
    <t>11.5</t>
  </si>
  <si>
    <t xml:space="preserve">Mejoramiento de subrasante con material importado similar al existente compuesto por piedra bola, grava, gravilla y arenas,incluye colocar y extender el material en una capa de 30 cms. , con lo cual se logrará una plataforma de soporte homogenea a la estructura y se evitará el ascenso de agua hacia capas superiores. </t>
  </si>
  <si>
    <t>11.6</t>
  </si>
  <si>
    <t>Concreto de 21 mpa para vigas de confinamiento de via vehicular incluye formaleta cuando se requiera, bordes de viga redondeados.</t>
  </si>
  <si>
    <t>11.7</t>
  </si>
  <si>
    <t xml:space="preserve">Acero de refuerzo 60000 PSI 420Mpa flejado y amarrado para vigas de confinamiento de vía </t>
  </si>
  <si>
    <t>11.8</t>
  </si>
  <si>
    <t>Solado de limpieza en concreto de 14MPa y 0.05m de espesor</t>
  </si>
  <si>
    <t>11.9</t>
  </si>
  <si>
    <t>11.10</t>
  </si>
  <si>
    <t>Suministro e instalación de geotextil T-2400</t>
  </si>
  <si>
    <t>11.11</t>
  </si>
  <si>
    <t>Demolición de losa en concreto existentes en área de acceso vehicular calle 10 N - carrera 3, espesor promedio de 0.20 mts, incluye corte y retiro de acero de refuerzo.</t>
  </si>
  <si>
    <t>11.12</t>
  </si>
  <si>
    <t>Acarreo, cargue y retiro en volqueta de material de demolición de concretos (losa existente en área de acceso vehicular), incluye acero de refuerzo, excavaciones y sobrantes</t>
  </si>
  <si>
    <t>SENDERO PEATONAL</t>
  </si>
  <si>
    <t>12.1</t>
  </si>
  <si>
    <t>12.2</t>
  </si>
  <si>
    <t>Excavación manual de material común existente, sin retiro de sobrantes para cajeo de vía</t>
  </si>
  <si>
    <t>12.3</t>
  </si>
  <si>
    <t>Construcción de sub base granular de 0.15 mts de espesor con un material granular de tamaño máximo 1.5 pulgadas gradación SBG-38, que cumpla las especificaciones del artículo 320 de INVIAS 2013, verificando que se alcance un grado de compactación del 95% delproctor modificado ; incluye suministrar, extender y compactar con cilindro vibro compactador.</t>
  </si>
  <si>
    <t>12.4</t>
  </si>
  <si>
    <t>Construcción de base granular de 10 cm de espesor con material granular de tamaño máximo 1 pulgada gradación BG-25, que cumpla las especificaciones del artículo 330 de INVIAS 2013, compactando esta capa hasta alcanzar un grado de compactación del 100% proctor modificado. Incluye suministrar, extender y compactar con cilindro vibro compactador, produciendo un pendientado longitudinal y transversal de 1.0 % para el manejo de aguas lluvias.</t>
  </si>
  <si>
    <t>12.5</t>
  </si>
  <si>
    <t>Concreto de 21 mpa para vigas de confinamiento de sendero peatonal incluye formaleta cuando se requiera, bordes de viga redondeados.</t>
  </si>
  <si>
    <t>12.6</t>
  </si>
  <si>
    <t xml:space="preserve">Acero de refuerzo 60000 PSI 420Mpa flejado y amarrado para vigas de confinamiento de sendero peatonal. </t>
  </si>
  <si>
    <t>12.7</t>
  </si>
  <si>
    <t>12.8</t>
  </si>
  <si>
    <t>12.9</t>
  </si>
  <si>
    <t>Concreto de 21 mpa para andén, espesor de losa 0.15 mts, incluye aplicación de antisol, formaleta cuando se requiera, escobeada y acolillada.</t>
  </si>
  <si>
    <t>12.10</t>
  </si>
  <si>
    <t>Suministro e instalación de malla M-084 / DO84 de 15*15 para retracción y temperatura</t>
  </si>
  <si>
    <t>12.11</t>
  </si>
  <si>
    <t>Mejoramiento de subrasante utilizando las partículas y material extraido de la pista exixtente, el cual se encuentra depositado en el Centro Deportivo Universitario, con lo cual se logrará una plataforma de soporte homogenea a la estructura y se evitará el ascenso de agua hacia el interior del pavimento. que existe en el sitio, compuesto por piedra bola, grava, gravilla y arenas,incluye el acarreo dentro del sitio de la obra, colocar y extender el material en una capa de 15 a 20 cms</t>
  </si>
  <si>
    <t>APARATOS Y ACCESORIOS</t>
  </si>
  <si>
    <t xml:space="preserve">INSTALACION SALTO LONGITUD - TRIPLE </t>
  </si>
  <si>
    <t>13.1</t>
  </si>
  <si>
    <t>Excavación manual de material comun existente, sin retiro de sobrantes</t>
  </si>
  <si>
    <t>13.2</t>
  </si>
  <si>
    <t xml:space="preserve">Base relleno en Grava limpia para Foso Arena </t>
  </si>
  <si>
    <t>13.3</t>
  </si>
  <si>
    <t>Muro de ladrillo común en soga, incluye pega de mortero 1:3</t>
  </si>
  <si>
    <t>13.4</t>
  </si>
  <si>
    <t xml:space="preserve">repello de muros Foso Arena para refuerzo de cara lateral INTERNA en Mortero 1:2 reforzado con malla 15*15 CM 4.5MM, E= 3,5 cm </t>
  </si>
  <si>
    <t>13.5</t>
  </si>
  <si>
    <t>Construcción de piso en concreto pulido de 21MPa de 0.1m de espesor, reforzado con Malla 15*15 CM 4.5MM</t>
  </si>
  <si>
    <t>13.6</t>
  </si>
  <si>
    <t>Bordillo perimetral a la pista atlética en concreto de 21 Mpa de 0.15 x 0.30m, incluye acero de refuerzo, formaleta y vibrador</t>
  </si>
  <si>
    <t>13.7</t>
  </si>
  <si>
    <t>Relleno en roca muerta compactado con rana</t>
  </si>
  <si>
    <t>13.8</t>
  </si>
  <si>
    <t>Suministro y colocación de colchón en Arena Fina Limpia Suelta para foso de 0.5m de espesor</t>
  </si>
  <si>
    <t>CONSTRUCCION FOSO DE RIA</t>
  </si>
  <si>
    <t>14.1</t>
  </si>
  <si>
    <t>14.2</t>
  </si>
  <si>
    <t>Losa de la RIA en concreto reforzado de 28MPa, incluye formaleta</t>
  </si>
  <si>
    <t>14.3</t>
  </si>
  <si>
    <t>14.4</t>
  </si>
  <si>
    <t>Construcción de muro en concreto 28 Mpa de 0.3m de espesor, incluye formaleta</t>
  </si>
  <si>
    <t>14.5</t>
  </si>
  <si>
    <t>Concreto de 28 MPa para viga de confinamiento foso de RIA , sección 0.28 mts x 0.25 mts, bordes redondeados incluye formaleta cuando se requiera</t>
  </si>
  <si>
    <t>14.6</t>
  </si>
  <si>
    <t>Acero de refuerzo 60000 PSI 420Mpa flejado y amarrado para Viga, muro y losa de la RIA</t>
  </si>
  <si>
    <t>14.7</t>
  </si>
  <si>
    <t>Suministro e instalación de tubería Novafort de 16"</t>
  </si>
  <si>
    <t>14.8</t>
  </si>
  <si>
    <t>Barrera obstáculo de la RIA</t>
  </si>
  <si>
    <t>INSTALACIÓN BANCO DE TÉCNICO Y SUPLENTES</t>
  </si>
  <si>
    <t>15.1</t>
  </si>
  <si>
    <t>15.2</t>
  </si>
  <si>
    <t>Excavación manual de material común existente, sin retiro de sobrantes</t>
  </si>
  <si>
    <t>15.3</t>
  </si>
  <si>
    <t>15.4</t>
  </si>
  <si>
    <t>Concreto de 21 mpa para vigas de confinamiento incluye formaleta cuando se requiera, bordes de viga redondeados.</t>
  </si>
  <si>
    <t>15.5</t>
  </si>
  <si>
    <t>Concreto de 21 mpa para losa , espesor de losa 0.20 mts, incluye formaleta cuando se requiera, escobeada y acolillada.</t>
  </si>
  <si>
    <t>15.6</t>
  </si>
  <si>
    <t>Construcción de banca en concreto de 3000 psi Ref. 3/8" cada 0.15 en ambos sentidos,dimensiones: 0,80 mts. Ancho, armada sobre sistema steel deck o similar E:12 cms</t>
  </si>
  <si>
    <t>15.7</t>
  </si>
  <si>
    <t>Acero de refuerzo 60000 PSI 420Mpa flejado y amarrado para losa</t>
  </si>
  <si>
    <t>15.9</t>
  </si>
  <si>
    <t>CONSTRUCCION DE MURO EN LADRILLO ESTRUCTURAL, DIMENSIONES 0.24X0.12X0.065</t>
  </si>
  <si>
    <t>15.10</t>
  </si>
  <si>
    <t>Concreto grauting de 21 Mpa para dovelas en muro ladrillo estructural</t>
  </si>
  <si>
    <t>15.11</t>
  </si>
  <si>
    <t>Asiento tipo estadio</t>
  </si>
  <si>
    <t>15.12</t>
  </si>
  <si>
    <t>D</t>
  </si>
  <si>
    <t>AREA PARA PERSONAS CON MOVILIDAD REDUCIDA Y OBRAS EXTERIORES</t>
  </si>
  <si>
    <t>AREA PARA PERSONAS CON MOVILIDAD REDUCIDA</t>
  </si>
  <si>
    <t>16.1</t>
  </si>
  <si>
    <t>16.2</t>
  </si>
  <si>
    <t>Concreto de 21 mpa para vigas de cimentación incluye formaleta cuando se requiera.</t>
  </si>
  <si>
    <t>16.3</t>
  </si>
  <si>
    <t>16.4</t>
  </si>
  <si>
    <t>16.5</t>
  </si>
  <si>
    <t>Acero de refuerzo 60000 PSI 420Mpa flejado y amarrado para viga cimentación</t>
  </si>
  <si>
    <t>16.6</t>
  </si>
  <si>
    <t>Concreto de 21 mpa para losa de piso , espesor de losa 0.20 mts, incluye aplicación de antisol , formaleta cuando se requiera, escobeada y acolillada.</t>
  </si>
  <si>
    <t>16.7</t>
  </si>
  <si>
    <t>17.0</t>
  </si>
  <si>
    <t>OBRAS EXTERIORES</t>
  </si>
  <si>
    <t>17.1</t>
  </si>
  <si>
    <t>Demolición de sardinel en concreto, incluyendo cimentación del mismo, dimensión promedio .020 x 0.60, incluye retiro y bote de escombros</t>
  </si>
  <si>
    <t>17.2</t>
  </si>
  <si>
    <t>Demolición de andén en concreto, espesor aproximado 0.20 mts, incluye acarreo y bote de escombros</t>
  </si>
  <si>
    <t>17.3</t>
  </si>
  <si>
    <t>Relleno con tierra amarilla, compactado con rana</t>
  </si>
  <si>
    <t>17.4</t>
  </si>
  <si>
    <t>Sardinel trapezoidal en concreto de 21 Mpa de 0.6m de altura por ancho de 0.2-0.3m, incluye formaleta y aplicación de antisol.</t>
  </si>
  <si>
    <t>17.5</t>
  </si>
  <si>
    <t>Concreto de 21 mpa para andén , espesor de losa 0.10 mts, incluye aplicación de antisol , formaleta cuando se requiera, escobeada y acolillada.</t>
  </si>
  <si>
    <t>17.6</t>
  </si>
  <si>
    <t>17.7</t>
  </si>
  <si>
    <t>Construcción de rampas en concreto 21 mpa, espesor 0.15 mts, escobiada y acolillada, incluye estrias</t>
  </si>
  <si>
    <t>17.8</t>
  </si>
  <si>
    <t>Demarcación de áreas con pintura tráfico</t>
  </si>
  <si>
    <t>E</t>
  </si>
  <si>
    <t>COMPONENTE ELECTRICO GRADERÍAS, PISTA Y CANCHA</t>
  </si>
  <si>
    <t>18.0</t>
  </si>
  <si>
    <t>CANALIZACIONES Y CAJAS DE REGI RO - OBRA CIVIL</t>
  </si>
  <si>
    <t>18.1</t>
  </si>
  <si>
    <t>DESMONTE luminarias de poste, retiro de red subterranea que alimentacirtuitos de iluminación de cancha y pista atlética, arranque de 12 postesde concreto de 10-12mts empleando grua con brazo telescópico, y acopioen lugar acordado de todo el material desmontado entregado con oficiorelacionando todos los elementos.</t>
  </si>
  <si>
    <t>Ud</t>
  </si>
  <si>
    <t>18.2</t>
  </si>
  <si>
    <t>Construcción de CAMARA DE INSPECCION para baja tensión de 1.0x1.0x1.0 mts en concreto reforzado (con tapa) 3100 PSI, incluye marco ángulo 2 1/2" x 2 1/2" metálico en ambas fundiciones, terminales tipo campana 2" pvc - Normaoperador de red, ver detalle en plano. Mano de obra construcción cámara, aseo y bote de escombros</t>
  </si>
  <si>
    <t>18.3</t>
  </si>
  <si>
    <t>Construcción CANALIZACION BANCO DE 5 DUCTOS PVC 2" DB + 2DUCTOS PVC 3/4" para alimentador en baja tensión incluye: tubos pvc de 2" DB y 3/4", unión y curvas de 2" y 3/4" pvc donde se requieran, limpiadory pegante pvc, colchón de arena, cinta señalización. Mano de obraconsistente en: excabación a -0.70cm, tendido tubería, relleno compactadocon saltarín, retiro de escombros, aseo.</t>
  </si>
  <si>
    <t>Ml</t>
  </si>
  <si>
    <t>18.4</t>
  </si>
  <si>
    <t>Construcción CANALIZACION BANCO DE 5 DUCTOS PVC 2" DB paraalimentador en baja tensión incluye: tubo pvc de 2 " DB, unión y curvas 2"pvc donde se requieran, limpiador y pegante pvc, colchón de arena, cintaseñalización. Mano de obra consistente en: excabación a -0.70cm, tendidotubería, relleno compactado con saltarín, retiro de escombros, aseo.</t>
  </si>
  <si>
    <t>18.5</t>
  </si>
  <si>
    <t>Construcción CANALIZACION BANCO DE 3 DUCTOS PVC 2" DB paraalimentador en baja tensión incluye: tubo pvc de 2 " DB, unión y curva 2"pvc donde se requiera, limpiador y pegante pvc, colchón de arena, cintaseñalización. Mano de obra consistente en: excabación a -0.70cm, tendidotubería, relleno compactado con saltarín, retiro de escombros, aseo.</t>
  </si>
  <si>
    <t>19.0</t>
  </si>
  <si>
    <t>ALIMENTADORES ILUMINACION CANCHA Y PISTA ATLETICA</t>
  </si>
  <si>
    <t>19.1</t>
  </si>
  <si>
    <t>Suministro y tendido alimentador trifásico 5H - 220v, en cable de cobre aislado THHN/THWN 3x2+2+6T Dd awg, borna terminal de acuerdo al calibre del conductor en cada extremo, tablillas en acrilico de 10x4cm aprox. Mano de obra: Tendido del alimentador por ducteria enterrada, ponchado de puntas de los conductores a su respectivas bornas identificada con cinta de colores según su fase, fijación de marquilla en acrilico en cada caja (sobre el manojo de conductores) indicando el circuito al cual pertenece, conexión alimentador trifásico en bornes del gabinete y cajas, aseo</t>
  </si>
  <si>
    <t>19.2</t>
  </si>
  <si>
    <t>Suministro y tendido alimentador trifásico 4H - 220v, en cable de cobreaislado THHN/THWN 3x2+6T Dd awg, borna terminal de acuerdo al calibredel conductor en cada extremo, tablillas en acrilico de 10x4cm aprox..Mano de obra: Tendido del alimentador por ducteria enterrada, ponchado depuntas de los conductores a su respectivas bornas identificada con cintade colores según su fase, fijacion de marquilla en acrilico en cada caja(sobre el manojo de conductores) indicando el circuito al cual pertenece, conexión alimentador trifasico en bornes del gabinete y cajas, aseo</t>
  </si>
  <si>
    <t>19.3</t>
  </si>
  <si>
    <t>Suministro y tendido alimentador trifásico 4H - 220v, en cable de cobreaislado THHN/THWN 3x4+6T Dd awg, borna terminal de acuerdo al calibre del conductor en cada extremo, tablillas en acrilico de 10x4cm aprox..Mano de obra: Tendido del alimentador por ducteria enterrada, ponchado de puntas de los conductores a su respectivas bornas identificada con cinta de colores según su fase, fijacion de marquilla en acrilico en cada caja(sobre el manojo de conductores) indicando el circuito al cual pertenece,conexión alimentador trifasico en bornes del gabinete y cajas, aseo</t>
  </si>
  <si>
    <t>19.4</t>
  </si>
  <si>
    <t>Suministro y tendido alimentador 01 entre caja inspeccion y reflector led299w, conductores para instalar en 8 postes prfv, cada uno conconductores de cable de cobre aislado 8#10 awg THHN/THWN, longitudtendido 25mts, conectores de resorte y perforación según calibre, tubopvc 1/2" entre caja de inspeccion y poste, terminal y curva. Mano de obra:entubado, cableado, empalmes, aseo.</t>
  </si>
  <si>
    <t>19.5</t>
  </si>
  <si>
    <t>Suministro y tendido alimentador 02 entre caja inspección y reflector led299w, conductores para instalar en 4 postes prfv, cada uno con conductores de cable de cobre aislado 4#10 awg THHN/THWN, longitud tendido 25mts, conectores de resorte y perforación según calibre, tubopvc 1/2" entre caja de inspeccion y poste, terminal y curva. Mano de obra: entubado, cableado, empalmes, aseo.</t>
  </si>
  <si>
    <t>20.0</t>
  </si>
  <si>
    <t>EQUIPO Y ELEMENTOS ILUMINACION CANCHA Y PISTA ATLETICA</t>
  </si>
  <si>
    <t>20.1</t>
  </si>
  <si>
    <t>Suministro e instalación GABINETE METALICO de sobreponer tipo A-CD para montar equipo de CONTROL DE ILUMINACION y protección en baja tensión, Celco. Cerramiento: Nema 1. Lámina: Galvanizada. Calibre 16. Color: RAL 7032. Tipo de Pintura: Electrostática en polvo. Placa paraidentificación en gravoply, 10 x 5cm. Marca CELCO. (Con Certificado deConformidad de Producto según RETIE 2013). Incluye: *Interruptor automático Termomagnético 3x175 - 250 A, CI 55 KA a 230 V/25 KA a 440V. Ref. 3VM1225-4EE32-0AA0. Marca Siemens. *Bloque tipo CDA,trifásico, cuatro hilos, de 300 A, apto para alojar equipos de protección y control. *2 Interruptores automáticos Termomagnéticos 3x35 - 50 A, CI 36KA a 230 V/16 KA a 440 V. Ref. 3VM1150-3EE32-0AA0. Marca Siemens. *2 Interruptores automáticos Termomagnéticos 3x28 - 40 A, CI 36 KA a 230V/16 KA a 440 V. Ref. 3VM1140-3EE32-0AA0. Marca Siemens. *4Contactores magnéticos tripolar tipo Ref. 3RT2027-1AG20, 50 A en AC1/32A en AC3, bobina 120 V, marca Siemens. *4 Tendidos trifásico en calibre #8. *4 Pilotos electrónicos color rojo, Ref. QE22R-110, 22 mm, marca VCPElectric. *4 selectores de muletilla corta tres posiciones fijas 2-0-1, 22 mm,marca Lovato. *4 Cableados de control. *Control iluminación incluye controlador horario digital. *Programador horario digital semanal 110-240Ref. 67DDT0, marca GIC (Lawmayer). *Contactor Tripolar, contactos 1NA, corriente 12A en AC3, 25A en AC1, 4HP a 220Vac, 7,5HP a 440Vac. Ref.:CL01A310T4. Marca General Electric. *Piloto electrónico color rojo, 22 mm220 V, REF. QE22R-220, marca VCP. Control iluminación. *Selector demuletilla corta tres posiciones fijas 2-0-1, 22 mm, marca Lovato. Controliluminación. *Mini interruptor automático de 1x2A, Ref. PLS6-C2, CI 10 KA a220V/400 VAC, marca Moller. *12Placa para identificación en gravo playcon leyenda en bajo relieve, 2x5 cm. *Transporte, seguro y guacal. Manode obra: instalación y fijación del gabinete e instalación de los alimentadores a sus respectivos bornes.</t>
  </si>
  <si>
    <t>20.2</t>
  </si>
  <si>
    <t>Suministro e instalación de BARRAJE TIPO CAPSULA para B.T en caja depaso, incluye barraje premoldeado para baja tension sumergible, elementosde anclaje. Mano de obra: anclaje e instalación de las puntas de losalimentadores, aseo.</t>
  </si>
  <si>
    <t>20.3</t>
  </si>
  <si>
    <t>Instalación y armado de POSTE de POLIESTER REFORZADO FIBRA DEVIDRIO 22mts x 1050 kgf, 4 módulos ensamblables, con escalerilla en PRVFtipo gato (inicio a 5mts del suelo) y canastilla en PRFV para alojar losreflectores, accesorios para fijación de herraje, incluye: transporte,apertura de hueco, hincado y aplomado, servicio de grua con brazotelescopico. aseo</t>
  </si>
  <si>
    <t>20.4</t>
  </si>
  <si>
    <t>Suministro e instalación de PROYECTOR AREALED 160LED, 299W,120-227V, con vidrio, aluminio inyectado a alta presión, estructura robustay estilizada, acabado en pintura en polvo poliestérica, resistente a lacorrosión montaje sobre superficies horizontales y verticales, tarjetas Ledindependientes. Conjunto electrónico separado del conjuto óptico, instaldoen poste PRFV sobre canastilla. Mano de obra consistente en fijación einclinación según memorias de estudio lumínico.</t>
  </si>
  <si>
    <t>21.0</t>
  </si>
  <si>
    <t>TOMAS Y ALUMBRADO EN GRADERIAS</t>
  </si>
  <si>
    <t>21.1</t>
  </si>
  <si>
    <t>SUB-ACOMETIDA TRIFILAR A TABLERO ELECTRICO (TDG a TB1), tendidapor ducto emt 3/4" cable de cobre aislado 2#8+1#8+1#8T awg THHN-THWN, borna terminal de acuerdo al calibre del conductor en cadaextremo, debe quedar las puntas de los conductores ponchadas eidentificadas con cinta de colores según su fase. Mano de obra donde seanecesario de: regata, entubado, resane, cableado, aparateado, aseo.</t>
  </si>
  <si>
    <t>21.2</t>
  </si>
  <si>
    <t>Suministro e instalación TABLERO TRIFILAR (8 ctos) de distribución conpuerta y chapa y espacio para totaizador, incluye protecciones segúnplano, empotrado a pared o sobrepuesto, debe quedar perfectamentepeinado respetando el código de colores, etiquetado indicando los circuitosque maneja y señalizado según norma RETIE. Incluye mano de obra,resanes y aseo.</t>
  </si>
  <si>
    <t>21.3</t>
  </si>
  <si>
    <t>Salida AVISO LUMINOSO y/o LUZ EMERGENCIA 120v en tubería conduit-EMT Ø ½" + accesorios incluye caja 2x4", Conductores en Cu 3 #12THHN/THWN, Toma 15 Amp Levitón con polo a tierra y tapa, Empalmes conconectores de resorte tipo 3M Scotchlok, El toma debe quedar etiquetadocon marquilla alto relieve indicando el circuito al cual pertenece.Tuberíasoportada en losa y pared con grapa galvanizada doble ala y chazometálico de pistola. Mano de obra donde sea necesario de: regata,entubado, resane, cableado, aparateado, aseo.</t>
  </si>
  <si>
    <t>21.4</t>
  </si>
  <si>
    <t>Salida ILUMINACION 120v en tubería conduit EMT Ø ½" + accesorios,incluye caja octogonal, Cajas de empalme en cielo cuando se requiera,Tapa ciega, Prensaestopa, Conductores en Cu 3 #12 awg THHN/THWNlibre de hálogeno (LS) y actos para tender por bandeja (TC), Cableencauchetado 3x16 awg (±0.80 Mt), Tomacorriente y clavija aérea con poloa tierra para conexión a luminaria, El toma debe quedar etiquetado conbanda plástica indicando el circuito al cual pertenece, Empalmes conconectores de resorte tipo 3M Scotchlok, Tubería soportada en losa congrapa galvanizada doble ala y chazo metálico de pistola. Mano de obradonde sea necesario de: regata, entubado, resane, cableado, aparateado,aseo.</t>
  </si>
  <si>
    <t>21.5</t>
  </si>
  <si>
    <t>Salida INTERRUPTOR DOBLE en tubería conduit PVC-EMT Ø ½" +accesorios, incluye caja galvanizada 2x4", Conductores en Cu 3 #12THHN/THWN. Usar color negro para retorno, Interruptor sencillo 15a Levitondecora con borna para aterrizarlo, Empalmes con conectores de resortetipo 3M Scotchlok. Tubería soportada en losa y pared con grapagalvanizada doble ala y chazo metálico de pistola. Mano de obra donde seanecesario de: regata, entubado, resane, cableado, aparateado, aseo.</t>
  </si>
  <si>
    <t>21.6</t>
  </si>
  <si>
    <t>Salida TOMA NORMAL doble monofásico en tubería conduit PVC-EMT Ø ½" + accesorios, incluye caja 2x4" (o 4x4’’ con tapa suplemento), Conductores en Cu 3 #12 THHN/THWN, Toma 15 Amp Levitón con polo a tierra y tapa, Empalmes con conectores de resorte tipo 3M Scotchlok, El toma debe quedar etiquetado con marquilla alto relieve indicando el circuito al cual pertenece, Tubería soportada en losa y pared con grapa galvanizada doble ala y chazo metálico de pistola. Mano de obra donde sea necesario de: regata, entubado, resane, cableado, aparateado, aseo.</t>
  </si>
  <si>
    <t>21.7</t>
  </si>
  <si>
    <t>Alimentador al PRIMER PUNTO DE CIRCUITO en tubería conduit PVC-EMT Ø½" + accesorios, empleado cuando la distancia sobrepasa los 6mts entre el tablero de distribución y el inicio de un circuito, incluye conductores enCu 3 #12 THHN/THWN, Tubería soportada en losa y pared con grapagalvanizada doble ala y chazo metálico de pistola. Mano de obra donde seanecesario de: regata, entubado, resane, cableado, aseo.</t>
  </si>
  <si>
    <t>21.8</t>
  </si>
  <si>
    <t>Suministro e instalación de LAMPARA EMERGENCIA</t>
  </si>
  <si>
    <t>21.9</t>
  </si>
  <si>
    <t>Suministro e instalación de AVISO LUMINOSO "SALIDA", en bandera oaplique</t>
  </si>
  <si>
    <t>21.10</t>
  </si>
  <si>
    <t>Suministro e instalación de LAMPARA HERMETICA 2x18w T8 Sylvania,incluye accesorios y otros</t>
  </si>
  <si>
    <t>21.11</t>
  </si>
  <si>
    <t>Alimentador ESPECIAL TRIFILAR en tubería conduit EMT Ø ¾" +accesorios, incluye caja 4x4" Conductores en Cu 3 #10 THHN/THWN l Toma 50 Amp codelca, Empalmes con conectoresde resorte tipo 3M Scotchlok, El toma debe quedar etiquetadocon marquilla alto relieve indicando el circuito al cualpertenece.Tubería soportada en losa y pared con grapagalvanizada doble ala y chazo metálico de pistola. Mano deobra donde sea necesario de: regata, entubado, resane,cableado, aparateado, aseo.</t>
  </si>
  <si>
    <t>22.0</t>
  </si>
  <si>
    <t>SPT Y PROTECCION CONTRA DESCARGAS ATMOSFERICAS</t>
  </si>
  <si>
    <t>22.1</t>
  </si>
  <si>
    <t>SIPRA - Sistema Integral de Protección Contra Rayos con punta franklinpreventor 3 ref.S60 radio de protección horizontal 64mts, (instalado sobrebayoneta en tubo imc 1 1/2" x 6mts soportado en punta del poste fibra devidrio), bajante en cable de Cu desnudo 1/0 awg extendido hasta el fosode varillas de Cu - Cu de 5/8" x 2.40 mts segun detalle de plano, cintaband it 1/2" y sus hebillas, soldadura termowell de 150 g, bolsa de fabigelde 25 kg por electrodo, caja de inspección en concreto de 60x60 cm contapa y marco en ángulo en ambas fundiciones. Mano de obra montajeSIPRA, aseo.</t>
  </si>
  <si>
    <t>22.2</t>
  </si>
  <si>
    <t>Sistema de Puesta a Tierra - SPT, con un electrodo, en cable de Cudesnudo 6 awg, extendido hasta la varillas Cu - Cu de 5/8" x 2.40 mts, soldadura termowell de 150 g, bolsa de fabigel de 25 kg por electrodo, cajade inspección en concreto de 40x40 cm con tapa y marco en ángulo en ambas fundiciones, modulo de descargadores. Mano de obra tendido hilo e implementación SPT, aseo.</t>
  </si>
  <si>
    <t>COSTOS PLAN DE MANEJO AMBIENTAL (PMA)</t>
  </si>
  <si>
    <t>COSTOS PLAN DE MANEJO DE TRÁNSITO (PMT)</t>
  </si>
  <si>
    <t>DOCUMENTOS JURÍDICOS HABILITANTES</t>
  </si>
  <si>
    <t>DOCUMENTOS FINANCIEROS HABILITANTES</t>
  </si>
  <si>
    <t>DOCUMENTOS TÉCNICOS HABILITANTES</t>
  </si>
  <si>
    <t>EVALUACIÓN FINAL</t>
  </si>
  <si>
    <t xml:space="preserve">Con el fin de verificar la experiencia específica para la contratación del objeto de la presente convocatoria, el proponente debe certificar la ejecución de:
Máximo TRES (3) contratos de construcción y/o adecuación y/o mejoramiento y/o ampliación y/o remodelación de, infraestructura eléctrica y/o cableado estructurado y/o redes de telecomunicaciones de, edificaciones no residenciales, en la cual conste la ejecución de puntos de red y/o voz y/o datos.
Al menos uno de los contratos deberá contener el suministro e instalación de fibra óptica y entre los contratos aportados como experiencia específica del oferente deben acreditar la ejecución de al menos quinientos (500) puntos de red y/o voz y/o datos.
La sumatoria del valor actualizado de los contratos aportados debe ser por una cuantía igual o superior al presupuesto oficial de la presente convocatoria, relacionada con el criterio de VALOR TOTAL EJECUTADO (VTE). Para este criterio (VTE) solo se tendrá en cuenta el valor ejecutado de infraestructura eléctrica u obra eléctrica contenida en los contratos aportados.
La experiencia específica se acreditará mediante la presentación de las correspondientes actas de liquidación y/o actas de recibo final y/o certificaciones suscritas por el representante legal o quien tenga por decreto o documento similar la asignación de sus funciones en la entidad pública o privada y, en las que sea posible verificar las actividades ejecutadas en el cumplimiento de los objetos de los respectivos contratos.
Los contratos deberán haber sido suscritos por el oferente ya sea individualmente o en consorcio o unión temporal con entidades públicas o privadas, éstas últimas necesariamente deberán ser personas jurídicas.
Los contratos que aporte el oferente para demostrar su experiencia específica, deberán haberse ejecutado y liquidado antes del cierre de la presente convocatoria y los documentos que soporten o certifiquen esta experiencia, deberán contener como mínimo Nº del contrato, entidad contratante, objeto, fecha de inicio, fecha de finalización y valor total ejecutado.
La Universidad de Cauca tendrá en cuenta la experiencia que presenten los proponentes en calidad de Consorcio y Unión Temporal, proporcional a su participación en dichas alianzas comerciales.
La Universidad del Cauca se reserva el derecho de verificar la información suministrada por el proponente y de solicitar las aclaraciones que considere convenientes. 
Si el contrato incumple cualquiera de los requisitos anteriores NO SERÁ tenido en cuenta para la evaluación. </t>
  </si>
  <si>
    <t>VTE = 711,34
PO = $624.417.987</t>
  </si>
  <si>
    <t>El oferente deberá diligenciar el Anexo G: EXPERIENCIA ESPECIFICA DEL PROPONENTE que se publicará en el presente proceso, este documento deberá presentarse en medio digital en formato Excel (versión 97 o superior) y adicionalmente en PDF debidamente firmado. 
En caso que el proponente relacione o anexe un número superior a TRES (3) contratos, para efectos de evaluación de la experiencia específica, únicamente se tendrán en cuenta los TRES (3) primeros contratos relacionados en el formulario de experiencia específica (Anexo G) en orden consecutivo. Los proponentes deberán diligenciar toda la información requerida en el formulario de experiencia específica.</t>
  </si>
  <si>
    <r>
      <t xml:space="preserve">Cada contrato que el proponente aporte como experiencia específica debe estar registrado en el RUP y debe encontrarse inscrito en mínimo dos (2) códigos UNSPSC exigido en el numeral 2.1 literal (d) del presente pliego de condiciones y obligatoriamente entre los contratos aportados deberán sumar todos los códigos UNSPSC exigidos. El RUP deberá estar vigente y en firme, de lo contrario el proponente quedará INHABILITADO.
CODIGOS UNSPSC: </t>
    </r>
    <r>
      <rPr>
        <b/>
        <sz val="10"/>
        <rFont val="Arial Narrow"/>
        <family val="2"/>
      </rPr>
      <t>391217 - 721015 - 721515 - 721516 - 811017</t>
    </r>
  </si>
  <si>
    <t>En el caso de Consorcio y/o Uniones Temporales el representante legal debe ser ingeniero eléctrico o ingeniero electricista o ingeniero electromecánico o ingeniero electrónico y formar parte del Consorcio o Unión Temporal. Deberá anexar la tarjeta profesional y la vigencia de la matrícula expedida por la entidad competente. Los consorciados deben ser ingenieros eléctricos o ingenieros electricistas o ingenieros electromecánicos o ingenieros electrónicos (cuando sean personas naturales).</t>
  </si>
  <si>
    <t>La acreditación de la experiencia general será soportada con: 
a) La vigencia de la matrícula expedida por el organismo competente, con antelación no mayor a seis (6) meses contados a partir de la fecha de cierre del presente proceso de selección. 
b) Copia de la tarjeta o matricula profesional según corresponda. 
c) Carta de compromiso original (Anexo H), debidamente suscrita</t>
  </si>
  <si>
    <r>
      <t xml:space="preserve">Las certificaciones de la experiencia específica como </t>
    </r>
    <r>
      <rPr>
        <b/>
        <u/>
        <sz val="10"/>
        <rFont val="Arial Narrow"/>
        <family val="2"/>
      </rPr>
      <t>director de obra</t>
    </r>
    <r>
      <rPr>
        <sz val="10"/>
        <rFont val="Arial Narrow"/>
        <family val="2"/>
      </rPr>
      <t xml:space="preserve">, deben ser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autocertificaciones. 
d) En ambos casos (a y b) se debe anexar el acta de recibo final de obra y/o acta de liquidación del contrato. </t>
    </r>
  </si>
  <si>
    <r>
      <t xml:space="preserve">Las certificaciones de la experiencia específica </t>
    </r>
    <r>
      <rPr>
        <b/>
        <u/>
        <sz val="10"/>
        <rFont val="Arial Narrow"/>
        <family val="2"/>
      </rPr>
      <t>como contratista</t>
    </r>
    <r>
      <rPr>
        <sz val="10"/>
        <rFont val="Arial Narrow"/>
        <family val="2"/>
      </rPr>
      <t>, será soportada con uno de los dos requerimientos que se relacionan a continuación: 
a) 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 Se debe anexar el acta de recibo final de obra y/o acta de liquidación del contrato.</t>
    </r>
  </si>
  <si>
    <r>
      <rPr>
        <b/>
        <sz val="10"/>
        <rFont val="Arial Narrow"/>
        <family val="2"/>
      </rPr>
      <t>Director de obra:</t>
    </r>
    <r>
      <rPr>
        <sz val="10"/>
        <rFont val="Arial Narrow"/>
        <family val="2"/>
      </rPr>
      <t xml:space="preserve"> Un (1) ingeniero eléctrico o ingeniero electricista o ingeniero electromecánico o ingeniero electrónico, con al menos quince </t>
    </r>
    <r>
      <rPr>
        <b/>
        <sz val="10"/>
        <rFont val="Arial Narrow"/>
        <family val="2"/>
      </rPr>
      <t>(15) años</t>
    </r>
    <r>
      <rPr>
        <sz val="10"/>
        <rFont val="Arial Narrow"/>
        <family val="2"/>
      </rPr>
      <t xml:space="preserve"> de experiencia general, contados a partir de la expedición de la matrícula profesional y con una experiencia específica certificada en al menos tres (03) contratos como: </t>
    </r>
    <r>
      <rPr>
        <b/>
        <u/>
        <sz val="10"/>
        <rFont val="Arial Narrow"/>
        <family val="2"/>
      </rPr>
      <t>director de obra</t>
    </r>
    <r>
      <rPr>
        <sz val="10"/>
        <rFont val="Arial Narrow"/>
        <family val="2"/>
      </rPr>
      <t xml:space="preserve"> en construcción y/o adecuación y/o mejoramiento y/o ampliación y/o remodelación de, infraestructura eléctrica y/o cableado estructurado y/o redes de telecomunicaciones de, edificaciones no residenciales; o como </t>
    </r>
    <r>
      <rPr>
        <b/>
        <u/>
        <sz val="10"/>
        <rFont val="Arial Narrow"/>
        <family val="2"/>
      </rPr>
      <t>contratista de obra</t>
    </r>
    <r>
      <rPr>
        <sz val="10"/>
        <rFont val="Arial Narrow"/>
        <family val="2"/>
      </rPr>
      <t xml:space="preserve"> en construcción y/o adecuación y/o mejoramiento y/o ampliación y/o remodelación de, infraestructura eléctrica y/o cableado estructurado y/o redes de telecomunicaciones de, edificaciones no residenciales. 
El Director de obra ofrecido puede ser el mismo oferente cuando se trate de persona natural o persona natural integrante de un consorcio o unión temporal que cumpla con las condiciones y requisitos del presente pliego de condiciones.
</t>
    </r>
  </si>
  <si>
    <r>
      <t xml:space="preserve">a. Cada una de las certificaciones de experiencia especifica en relación con el tiempo laborado en cada uno de los cargos del personal deberá ser </t>
    </r>
    <r>
      <rPr>
        <b/>
        <u/>
        <sz val="10"/>
        <rFont val="Arial Narrow"/>
        <family val="2"/>
      </rPr>
      <t>igual o mayor a tres (3) meses</t>
    </r>
    <r>
      <rPr>
        <sz val="10"/>
        <rFont val="Arial Narrow"/>
        <family val="2"/>
      </rPr>
      <t xml:space="preserve">. </t>
    </r>
  </si>
  <si>
    <t>Técnico Electricista</t>
  </si>
  <si>
    <r>
      <rPr>
        <b/>
        <sz val="10"/>
        <rFont val="Arial Narrow"/>
        <family val="2"/>
      </rPr>
      <t>Residente de Obra.</t>
    </r>
    <r>
      <rPr>
        <sz val="10"/>
        <rFont val="Arial Narrow"/>
        <family val="2"/>
      </rPr>
      <t xml:space="preserve"> Un (1) ingeniero eléctrico o ingeniero electricista o ingeniero electromecánico o ingeniero electrónico con al menos</t>
    </r>
    <r>
      <rPr>
        <b/>
        <sz val="10"/>
        <rFont val="Arial Narrow"/>
        <family val="2"/>
      </rPr>
      <t xml:space="preserve"> cinco (5) años </t>
    </r>
    <r>
      <rPr>
        <sz val="10"/>
        <rFont val="Arial Narrow"/>
        <family val="2"/>
      </rPr>
      <t xml:space="preserve">de experiencia general, contados a partir de la expedición de la matrícula profesional con </t>
    </r>
    <r>
      <rPr>
        <b/>
        <sz val="10"/>
        <rFont val="Arial Narrow"/>
        <family val="2"/>
      </rPr>
      <t>100% de disponibilidad</t>
    </r>
    <r>
      <rPr>
        <sz val="10"/>
        <rFont val="Arial Narrow"/>
        <family val="2"/>
      </rPr>
      <t xml:space="preserve"> de tiempo en obra, y experiencia específica certificada en mínimo tres (03) contratos como: </t>
    </r>
    <r>
      <rPr>
        <b/>
        <u/>
        <sz val="10"/>
        <rFont val="Arial Narrow"/>
        <family val="2"/>
      </rPr>
      <t>director de obra o residente de obra</t>
    </r>
    <r>
      <rPr>
        <sz val="10"/>
        <rFont val="Arial Narrow"/>
        <family val="2"/>
      </rPr>
      <t xml:space="preserve"> en construcción y/o adecuación y/o mejoramiento y/o ampliación y/o remodelación de, infraestructura eléctrica y/o cableado estructurado y/o redes de telecomunicaciones de, edificaciones no residenciales; o como </t>
    </r>
    <r>
      <rPr>
        <b/>
        <u/>
        <sz val="10"/>
        <rFont val="Arial Narrow"/>
        <family val="2"/>
      </rPr>
      <t>contratista de obra</t>
    </r>
    <r>
      <rPr>
        <sz val="10"/>
        <rFont val="Arial Narrow"/>
        <family val="2"/>
      </rPr>
      <t xml:space="preserve"> en construcción y/o adecuación y/o mejoramiento y/o ampliación y/o remodelación de, infraestructura eléctrica y/o cableado estructurado y/o redes de telecomunicaciones de, edificaciones no residenciales.
</t>
    </r>
  </si>
  <si>
    <t>La acreditación de la experiencia general será soportada con: 
a) La vigencia de la matrícula expedida por el organismo competente, con antelación no mayor a seis (6) meses contados a partir de la fecha de cierre del presente proceso de selección. 
b) Copia de la tarjeta o matricula profesional según corresponda 
c) Carta de compromiso original (Anexo H), debidamente suscrita</t>
  </si>
  <si>
    <r>
      <t xml:space="preserve">Las certificaciones de la experiencia específica como </t>
    </r>
    <r>
      <rPr>
        <b/>
        <u/>
        <sz val="10"/>
        <rFont val="Arial Narrow"/>
        <family val="2"/>
      </rPr>
      <t>técnico electricista</t>
    </r>
    <r>
      <rPr>
        <sz val="10"/>
        <rFont val="Arial Narrow"/>
        <family val="2"/>
      </rPr>
      <t>, serán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autocertificaciones. 
d) En ambos casos se debe anexar el acta de recibo final de obra y/o acta de liquidación del contrato.</t>
    </r>
  </si>
  <si>
    <t>La acreditación de la experiencia general será soportada con:
a) Documento que acredite el Título profesional o técnico o tecnólogo o postgrado en un área de salud ocupacional.
b) Resolución que le concede licencia para prestar servicios en salud ocupacional, expedida por entidad competente.
c) Carta de compromiso (Anexo H), debidamente suscrita.</t>
  </si>
  <si>
    <r>
      <t xml:space="preserve">Las certificaciones de la experiencia específica como </t>
    </r>
    <r>
      <rPr>
        <b/>
        <u/>
        <sz val="10"/>
        <rFont val="Arial Narrow"/>
        <family val="2"/>
      </rPr>
      <t>profesional SISOMA</t>
    </r>
    <r>
      <rPr>
        <sz val="10"/>
        <rFont val="Arial Narrow"/>
        <family val="2"/>
      </rPr>
      <t xml:space="preserve"> serán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autocertificaciones. 
d) En ambos casos (a y b) se debe anexar el acta de recibo final de obra y/o acta de liquidación del contrato.</t>
    </r>
  </si>
  <si>
    <r>
      <rPr>
        <b/>
        <sz val="10"/>
        <rFont val="Arial Narrow"/>
        <family val="2"/>
      </rPr>
      <t>Técnico Electricista.</t>
    </r>
    <r>
      <rPr>
        <sz val="10"/>
        <rFont val="Arial Narrow"/>
        <family val="2"/>
      </rPr>
      <t xml:space="preserve"> Dos (2) técnicos electricistas con al menos </t>
    </r>
    <r>
      <rPr>
        <b/>
        <sz val="10"/>
        <rFont val="Arial Narrow"/>
        <family val="2"/>
      </rPr>
      <t xml:space="preserve">cinco (5) años </t>
    </r>
    <r>
      <rPr>
        <sz val="10"/>
        <rFont val="Arial Narrow"/>
        <family val="2"/>
      </rPr>
      <t>de experiencia general, contados a partir de la expedición de la matrícula profesional CONTEC T1, con 1</t>
    </r>
    <r>
      <rPr>
        <b/>
        <sz val="10"/>
        <rFont val="Arial Narrow"/>
        <family val="2"/>
      </rPr>
      <t>00% de disponibilidad</t>
    </r>
    <r>
      <rPr>
        <sz val="10"/>
        <rFont val="Arial Narrow"/>
        <family val="2"/>
      </rPr>
      <t xml:space="preserve"> de tiempo en obra, y experiencia específica certificada en al menos tres (03) contratos como: </t>
    </r>
    <r>
      <rPr>
        <b/>
        <u/>
        <sz val="10"/>
        <rFont val="Arial Narrow"/>
        <family val="2"/>
      </rPr>
      <t>técnico electricista</t>
    </r>
    <r>
      <rPr>
        <sz val="10"/>
        <rFont val="Arial Narrow"/>
        <family val="2"/>
      </rPr>
      <t xml:space="preserve"> en construcción y/o adecuación y/o mejoramiento y/o ampliación y/o remodelación de infraestructura eléctrica y/o cableado estructurado y/o redes de telecomunicaciones de, edificaciones no residenciales. 
Adicionalmente deberá presentar certificado de entrenamiento o reentrenamiento de trabajo seguro en alturas nivel avanzado vigente, es decir con fecha de expedición que no supere un (1) año a la fecha de cierre de la presente convocatoria.</t>
    </r>
  </si>
  <si>
    <r>
      <rPr>
        <b/>
        <sz val="10"/>
        <rFont val="Arial Narrow"/>
        <family val="2"/>
      </rPr>
      <t>Profesional en salud ocupacional.</t>
    </r>
    <r>
      <rPr>
        <sz val="10"/>
        <rFont val="Arial Narrow"/>
        <family val="2"/>
      </rPr>
      <t xml:space="preserve"> Un (1) profesional en un área de salud ocupacional o tecnólogo en salud ocupacional o técnico en salud ocupacional o profesional con postgrado en un área de salud ocupacional, los cuales deberán certificar al menos </t>
    </r>
    <r>
      <rPr>
        <b/>
        <sz val="10"/>
        <rFont val="Arial Narrow"/>
        <family val="2"/>
      </rPr>
      <t>tres (3) años</t>
    </r>
    <r>
      <rPr>
        <sz val="10"/>
        <rFont val="Arial Narrow"/>
        <family val="2"/>
      </rPr>
      <t xml:space="preserve"> de experiencia general, contados a partir de expedición de la resolución que le concede licencia para prestar servicios en salud ocupacional. Su disponibilidad para el proyecto debe ser </t>
    </r>
    <r>
      <rPr>
        <b/>
        <sz val="10"/>
        <rFont val="Arial Narrow"/>
        <family val="2"/>
      </rPr>
      <t>100% de tiempo en obra</t>
    </r>
    <r>
      <rPr>
        <sz val="10"/>
        <rFont val="Arial Narrow"/>
        <family val="2"/>
      </rPr>
      <t>. La licencia deberá estar vigente a la fecha de cierre de la presente convocatoria y experiencia específica certificada en la participación de al menos un (1) contrato como:</t>
    </r>
    <r>
      <rPr>
        <b/>
        <sz val="10"/>
        <rFont val="Arial Narrow"/>
        <family val="2"/>
      </rPr>
      <t xml:space="preserve"> </t>
    </r>
    <r>
      <rPr>
        <b/>
        <u/>
        <sz val="10"/>
        <rFont val="Arial Narrow"/>
        <family val="2"/>
      </rPr>
      <t>profesional SISOMA</t>
    </r>
    <r>
      <rPr>
        <sz val="10"/>
        <rFont val="Arial Narrow"/>
        <family val="2"/>
      </rPr>
      <t xml:space="preserve"> en construcción y/o adecuación y/o mejoramiento y/o ampliación y/o remodelación de, infraestructura eléctrica y/o cableado estructurado y/o redes de telecomunicaciones de, edificaciones no residenciales. 
Adicionalmente deberá presentar certificado de entrenamiento o reentrenamiento de trabajo seguro en alturas nivel avanzado vigente, es decir con fecha de expedición que no supere un (1) año a la fecha de cierre de la presente convocatoria.</t>
    </r>
  </si>
  <si>
    <t>2.3.1</t>
  </si>
  <si>
    <t>ALCALA SAS</t>
  </si>
  <si>
    <t>CONVOCATORIA No. 024-2020</t>
  </si>
  <si>
    <r>
      <t xml:space="preserve">CODIGOS UNSPSC:
</t>
    </r>
    <r>
      <rPr>
        <b/>
        <sz val="10"/>
        <color rgb="FFFF0000"/>
        <rFont val="Calibri"/>
        <family val="2"/>
        <scheme val="minor"/>
      </rPr>
      <t>391217 - 721015 - 721515 - 721516 - 811017</t>
    </r>
  </si>
  <si>
    <r>
      <t xml:space="preserve">CODIGOS UNSPSC:
</t>
    </r>
    <r>
      <rPr>
        <b/>
        <sz val="10"/>
        <color rgb="FFFF0000"/>
        <rFont val="Calibri"/>
        <family val="2"/>
        <scheme val="minor"/>
      </rPr>
      <t>391217 - 721015 - 721515 - 721516</t>
    </r>
  </si>
  <si>
    <r>
      <t xml:space="preserve">CONTRATO No. 1
</t>
    </r>
    <r>
      <rPr>
        <b/>
        <sz val="10"/>
        <rFont val="Arial Narrow"/>
        <family val="2"/>
      </rPr>
      <t>391217 - 721015 - 721515 - 721516 - 811017</t>
    </r>
    <r>
      <rPr>
        <sz val="10"/>
        <rFont val="Arial Narrow"/>
        <family val="2"/>
      </rPr>
      <t xml:space="preserve">
CONTRATO No. 2
</t>
    </r>
    <r>
      <rPr>
        <b/>
        <sz val="10"/>
        <rFont val="Arial Narrow"/>
        <family val="2"/>
      </rPr>
      <t xml:space="preserve">391217 - 721015 - 721515 - 721516 - 811017
</t>
    </r>
    <r>
      <rPr>
        <sz val="10"/>
        <rFont val="Arial Narrow"/>
        <family val="2"/>
      </rPr>
      <t>CONTRATO No. 3</t>
    </r>
    <r>
      <rPr>
        <b/>
        <sz val="10"/>
        <rFont val="Arial Narrow"/>
        <family val="2"/>
      </rPr>
      <t xml:space="preserve">
391217 - 721015 - 721515 - 721516</t>
    </r>
  </si>
  <si>
    <t>APORTA ANEXO G EXPERIENCIA ESPECIFICA EN PDF DEBIDAMENTE SUSCRITO</t>
  </si>
  <si>
    <t>En ofertas presentadas por consorcios o uniones temporales, cada uno de los integrantes debe acreditar experiencia especifica como mínimo el 30% del presupuesto oficial relacionada con el criterio del VTE y en máximo TRES (3) contratos (pudiendo incluir los contratos que se aportan para acreditar la experiencia específica del proponente plural, aunque no necesariamente deben ser coincidentes la experiencia que aporta el proponente plural con la mínima exigida a cada miembro de la figura asociativa, sin embargo, se mantienen idénticos los requisitos para que pueda ser considerada experiencia específica habilitante). Para este criterio (VTE) solo se tendrá en cuenta el valor ejecutado de infraestructura eléctrica u obra eléctrica contenida en los contratos aportados.   VTE min = 213,40    $187.325.396</t>
  </si>
  <si>
    <t>El representante legal de la persona Jurídica, debe ser ingeniero eléctrico o ingeniero electricista o ingeniero electromecánico o ingeniero electrónico, si no posee título académico en esta profesión, la propuesta deberá ser avalada por un ingeniero eléctrico o ingeniero electricista o ingeniero electromecánico o ingeniero electrónico, matriculado, en virtud de lo previsto en el artículo 20 de la Ley 842 de 2003, quien deberá cumplir con los requisitos antes enunciados.</t>
  </si>
  <si>
    <t>INGENIERO ELECTRICISTA
FECHA EXP. M.P. 1985</t>
  </si>
  <si>
    <t>ING. ELECTRONICO
FECHA EXP. M.P. 2013
ING. ELECTRICISTA
FECHA EXP. M.P. 2014</t>
  </si>
  <si>
    <t>APORTA TARJETA PROFESIONAL
VIGENCIA M.P. COPNIA EXP. 28-OCT-2020
CARTA DE INTENCIÓN
DISPONIBILIDAD 50%</t>
  </si>
  <si>
    <r>
      <rPr>
        <b/>
        <sz val="10"/>
        <rFont val="Arial Narrow"/>
        <family val="2"/>
      </rPr>
      <t>TECNICO No. 01</t>
    </r>
    <r>
      <rPr>
        <sz val="10"/>
        <rFont val="Arial Narrow"/>
        <family val="2"/>
      </rPr>
      <t xml:space="preserve">
CONTRATO No. 1: 104 DÍAS
CONTRATO No. 2: 164 DIAS
CONTRATO No. 3: 16 MESES
</t>
    </r>
    <r>
      <rPr>
        <b/>
        <sz val="10"/>
        <rFont val="Arial Narrow"/>
        <family val="2"/>
      </rPr>
      <t>TECNICO No. 02</t>
    </r>
    <r>
      <rPr>
        <sz val="10"/>
        <rFont val="Arial Narrow"/>
        <family val="2"/>
      </rPr>
      <t xml:space="preserve">
CONTRATO No. 1: 104 DÍAS
CONTRATO No. 2: 164 DIAS
CONTRATO No. 3: 16 MESES</t>
    </r>
  </si>
  <si>
    <r>
      <t xml:space="preserve">INGENIERO INDUSTRIAL ESPECIALISTA EN SALUD OCUPACIONAL
APORTA RESOLUCION DE LICENCIA
FECHA EXP. RES. 21-JUL-2020
APORTA CERTIFICADO ENTRENAMIENTO DE TRABAJO SEGURO EN ALTURAS
FECHA EXP. 02-JUL-2019
</t>
    </r>
    <r>
      <rPr>
        <sz val="10"/>
        <color rgb="FFFF0000"/>
        <rFont val="Arial Narrow"/>
        <family val="2"/>
      </rPr>
      <t>EN ATENCIÓN AL ARTICULO 2 DE LA RESOLUCIÓN No. 1248 DEL 03 DE JULIO DE 2020, LA CERTIFICACIÓN DE ENTRENAMIENTO DE TRABAJO SEGURO EN ALTURAS APORTADA NO ESTA VIGENTE.</t>
    </r>
  </si>
  <si>
    <t>CONTRATO No. 1
164 DIAS
CONTRATO No. 2
16 MESES
CONTRATO No. 3
574 DIAS</t>
  </si>
  <si>
    <t>2.3.3.</t>
  </si>
  <si>
    <t>CERTIFICADOS DE CONFORMIDAD RETIE DE MATERIALES ELECTRICOS</t>
  </si>
  <si>
    <t xml:space="preserve">El oferente deberá anexar el certificado de conformidad de los siguientes insumos o materiales que se instalaran en el proyecto de acuerdo al reglamento técnico establecido en RETIE.
● Cable UTP categoría 6A
● Conector Jack RJ45
● Bandeja metálica galvanizada en caliente con tapa ancho 30 cm y accesorios de fijación y distribución.
● Bandeja metálica galvanizada en caliente tipo malla ancho 30 cm y accesorios de fijación y distribución.
● Fibra óptica multimodo mínimo 6 hilos 50/125. OM4 Lszh = low smoke zero halogen
</t>
  </si>
  <si>
    <t>2.3.4.</t>
  </si>
  <si>
    <t xml:space="preserve"> PROTOCOLO DE BIOSEGURIDAD Y PAPSO DEL OFERENTE</t>
  </si>
  <si>
    <t xml:space="preserve">El proponente debe presentar el Protocolo de Bioseguridad y el Plan de Aplicación del Protocolo Sanitario para la Obra (PAPSO) a implementar durante la ejecución del objeto contractual de la presente convocatoria, los cuales deben atender los lineamientos establecidos por el Gobierno Nacional mediante la Resolución No. 666 del 24 de abril de 2020 y la Circular Conjunta No. 001 del 11 de abril de 2020. El Protocolo de Bioseguridad y PAPSO deberán ser suscritos por el proponente y el profesional en salud ocupacional propuesto en la oferta. Este será validado por el Área de Salud Ocupacional de la Universidad del Cauca, como requisito habilitante.
</t>
  </si>
  <si>
    <t>2.3.5.</t>
  </si>
  <si>
    <t>CARTA DE COMPROMISO PAPSO (Anexo K)</t>
  </si>
  <si>
    <t xml:space="preserve">El director de obra o proponente debe anexar la Carta de Compromiso suscrita (Anexo K), en la cual se comprometa a dar cumplimiento a la implementación del Plan de Aplicación del Protocolo Sanitario para la Obra (PAPSO) propuesto por el oferente adjudicatario para la ejecución del proyecto.
</t>
  </si>
  <si>
    <t>PRESENTA CARTA DE COMPROMISO PAPSO (ANEXO K) SUSCRITO POR EL DIRECTOR DE OBRA PROPUESTO</t>
  </si>
  <si>
    <t>APORTA CARTA DE PRESENTACIÓN DE LA PROPUESTA SUSCRITA POR EL REPRESENTANTE LEGAL DE LA PERSONA JURIDICA Y ABONADA POR UN INGENIERO ELECTRICISTA</t>
  </si>
  <si>
    <t>LILA ALEJANDRA GARZON</t>
  </si>
  <si>
    <t>POLIOBRAS SAS</t>
  </si>
  <si>
    <t>ASESOR EN REDES DE TELECOMUNICACIONES, Y REDES INALAMBRICAS Y CABLEADAS</t>
  </si>
  <si>
    <t>ASESOR EN REDES DE TELECOMUNICACIONES, Y REDES INALAMBRICAS Y CABLEADAS DURANTE LA EJECUCIÓN DE LA OBRA, CON DEDICACIÓN MÍNIMA DE 20% (200 puntos)</t>
  </si>
  <si>
    <t>La acreditación de la experiencia general será soportada con: 
a. La vigencia de la matrícula expedida por el organismo competente, con antelación no mayor a seis (6) meses contados a partir de la fecha de cierre del presente proceso de selección.
b. Copia de la tarjeta o matrícula profesional según corresponda
c. Copia del diploma o acta de grado mediante la cual obtuvo el título de postgrado
d. Carta de compromiso original (Anexo H), debidamente suscrita.</t>
  </si>
  <si>
    <t>Las certificaciones de la experiencia específica como consultor o asesor, en redes de telecomunicaciones o en redes y comunicaciones, serán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autocertificaciones.
d. En ambos casos se debe anexar el acta de recibo final de obra y/o acta de liquidación del contrato.</t>
  </si>
  <si>
    <r>
      <t>a. La certificación de experiencia especifica en relación con el tiempo laborado en cada uno de los cargos del personal asesor deberá ser</t>
    </r>
    <r>
      <rPr>
        <b/>
        <u/>
        <sz val="10"/>
        <rFont val="Arial Narrow"/>
        <family val="2"/>
      </rPr>
      <t xml:space="preserve"> igual o mayor a tres (3) meses</t>
    </r>
    <r>
      <rPr>
        <sz val="10"/>
        <rFont val="Arial Narrow"/>
        <family val="2"/>
      </rPr>
      <t xml:space="preserve">. 
e. </t>
    </r>
    <r>
      <rPr>
        <b/>
        <u/>
        <sz val="10"/>
        <rFont val="Arial Narrow"/>
        <family val="2"/>
      </rPr>
      <t>El ingeniero residente no puede ser el mismo asesor en cualquiera de las disciplinas</t>
    </r>
    <r>
      <rPr>
        <sz val="10"/>
        <rFont val="Arial Narrow"/>
        <family val="2"/>
      </rPr>
      <t xml:space="preserve"> que se mencionan en el numeral 3.2.2 de estos pliegos de condiciones y que son sujetos a asignación de puntaje.  En el caso en que llegase a darse esta situación, y si el ingeniero residente cumple con todas las condiciones habilitantes, sería habilitado, pero no sería sujeto a asignación de puntaje.</t>
    </r>
  </si>
  <si>
    <r>
      <t>a. La certificación de experiencia especifica en relación con el tiempo laborado en cada uno de los cargos del personal asesor deberá ser</t>
    </r>
    <r>
      <rPr>
        <b/>
        <u/>
        <sz val="10"/>
        <rFont val="Arial Narrow"/>
        <family val="2"/>
      </rPr>
      <t xml:space="preserve"> igual o mayor a tres (3) meses</t>
    </r>
    <r>
      <rPr>
        <sz val="10"/>
        <rFont val="Arial Narrow"/>
        <family val="2"/>
      </rPr>
      <t xml:space="preserve">. </t>
    </r>
  </si>
  <si>
    <r>
      <t xml:space="preserve">El asesor en redes de telecomunicaciones, y redes inalámbricas y cableadas debe ser un ingeniero electrónico o ingeniero de sistemas o ingeniero eléctrico o ingeniero electricista, con título de postgrado (especialización y/o maestría y/o doctorado) en redes de telecomunicaciones o en redes y comunicaciones o en distribución de redes, sistema de transmisión y distribución de energía, con experiencia general igual o superior a </t>
    </r>
    <r>
      <rPr>
        <b/>
        <sz val="10"/>
        <rFont val="Arial Narrow"/>
        <family val="2"/>
      </rPr>
      <t>ocho (8) años</t>
    </r>
    <r>
      <rPr>
        <sz val="10"/>
        <rFont val="Arial Narrow"/>
        <family val="2"/>
      </rPr>
      <t xml:space="preserve"> contados a partir de la obtención del título de postgrado, y con experiencia específica certificada con participación de al menos un (01) contrato como: </t>
    </r>
    <r>
      <rPr>
        <b/>
        <sz val="10"/>
        <rFont val="Arial Narrow"/>
        <family val="2"/>
      </rPr>
      <t>consultor o asesor</t>
    </r>
    <r>
      <rPr>
        <sz val="10"/>
        <rFont val="Arial Narrow"/>
        <family val="2"/>
      </rPr>
      <t>, en redes de telecomunicaciones o en redes y comunicaciones, en construcción y/o adecuación y/o mejoramiento y/o ampliación y/o remodelación de, infraestructura eléctrica y/o cableado estructurado y/o redes de telecomunicaciones de, edificaciones no residenciales.</t>
    </r>
  </si>
  <si>
    <t>INGENIERO ELECTRICISTA
FECHA EXP. M.P. 2001</t>
  </si>
  <si>
    <t>APORTA TARJETA PROFESIONAL
VIGENCIA M.P.  EXP. 24-SEP-2020
ESPECIALISTA EN SISTEMAS DE TRASMISIÓN DE LA ENERGIA ELECTRICA EXP. DIC-2011
CARTA DE INTENCIÓN DISPONIBILIDAD 20%</t>
  </si>
  <si>
    <t>CONTRATO No. 1
8 MESES
CONTRATO No. 2
164 DIAS
CONTRATO No. 3
6 MESES</t>
  </si>
  <si>
    <r>
      <t xml:space="preserve">Cumplido el requisito mínimo habilitante de PERSONAL MÍNIMO REQUERIDO, se otorgará puntaje adicional a la experiencia especifica del ingeniero director y del ingeniero residente, superior a la mínima requerida y acreditada por él oferente, así: 
</t>
    </r>
    <r>
      <rPr>
        <b/>
        <sz val="10"/>
        <rFont val="Arial Narrow"/>
        <family val="2"/>
      </rPr>
      <t>Director</t>
    </r>
    <r>
      <rPr>
        <sz val="10"/>
        <rFont val="Arial Narrow"/>
        <family val="2"/>
      </rPr>
      <t xml:space="preserve">: En al menos un (01) contrato adicional como: </t>
    </r>
    <r>
      <rPr>
        <b/>
        <sz val="10"/>
        <rFont val="Arial Narrow"/>
        <family val="2"/>
      </rPr>
      <t>director de obra</t>
    </r>
    <r>
      <rPr>
        <sz val="10"/>
        <rFont val="Arial Narrow"/>
        <family val="2"/>
      </rPr>
      <t xml:space="preserve"> en construcción y/o adecuación y/o mejoramiento y/o ampliación y/o emodelación de, infraestructura eléctrica y/o cableado estructurado y/o redes de telecomunicaciones de, edificaciones no residenciales o como </t>
    </r>
    <r>
      <rPr>
        <b/>
        <sz val="10"/>
        <rFont val="Arial Narrow"/>
        <family val="2"/>
      </rPr>
      <t>contratista de obra</t>
    </r>
    <r>
      <rPr>
        <sz val="10"/>
        <rFont val="Arial Narrow"/>
        <family val="2"/>
      </rPr>
      <t xml:space="preserve"> en construcción y/o adecuación y/o mejoramiento y/o ampliación y/o remodelación de, infraestructura eléctrica y/o cableado estructurado y/o redes de telecomunicaciones de, edificaciones no residenciales.
</t>
    </r>
    <r>
      <rPr>
        <b/>
        <sz val="10"/>
        <rFont val="Arial Narrow"/>
        <family val="2"/>
      </rPr>
      <t>Residente</t>
    </r>
    <r>
      <rPr>
        <sz val="10"/>
        <rFont val="Arial Narrow"/>
        <family val="2"/>
      </rPr>
      <t xml:space="preserve">: En al menos un (01) contrato adicional como: </t>
    </r>
    <r>
      <rPr>
        <b/>
        <sz val="10"/>
        <rFont val="Arial Narrow"/>
        <family val="2"/>
      </rPr>
      <t>director de obra o residente de obra</t>
    </r>
    <r>
      <rPr>
        <sz val="10"/>
        <rFont val="Arial Narrow"/>
        <family val="2"/>
      </rPr>
      <t xml:space="preserve"> en construcción y/o adecuación y/o mejoramiento y/o ampliación y/o remodelación de, infraestructura eléctrica y/o cableado estructurado y/o redes de telecomunicaciones de, edificaciones no residenciales o como </t>
    </r>
    <r>
      <rPr>
        <b/>
        <sz val="10"/>
        <rFont val="Arial Narrow"/>
        <family val="2"/>
      </rPr>
      <t>contratista de obra</t>
    </r>
    <r>
      <rPr>
        <sz val="10"/>
        <rFont val="Arial Narrow"/>
        <family val="2"/>
      </rPr>
      <t xml:space="preserve"> en construcción y/o adecuación y/o mejoramiento y/o ampliación y/o remodelación de, infraestructura eléctrica y/o cableado estructurado y/o redes de telecomunicaciones de, edificaciones no residenciales.
Las certificaciones de la experiencia específica como director o residente de obra deben ser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autocertificaciones. 
d) En ambos casos (a y b) se debe anexar el acta de recibo final de obra y/o acta de liquidación del contrato. </t>
    </r>
  </si>
  <si>
    <t>NÚMERO DE CUADRILLAS SIMULTANEAS DE TRABAJO (100 PUNTOS)</t>
  </si>
  <si>
    <t>3.2.4.</t>
  </si>
  <si>
    <t>3.2.3.</t>
  </si>
  <si>
    <t>3.2.2.</t>
  </si>
  <si>
    <t xml:space="preserve">Se otorgará puntaje al proponente que presente carta de compromiso, debidamente suscrita en la que se comprometa a ejecutar el contrato objeto de esta convocatoria, de acuerdo al número de cuadrillas de trabajo simultáneas ofrecidas, cada cuadrilla deberá estar compuesta por un (1) oficial y tres ayudantes (3) ayudantes.
</t>
  </si>
  <si>
    <r>
      <rPr>
        <b/>
        <sz val="9"/>
        <rFont val="Arial Narrow"/>
        <family val="2"/>
      </rPr>
      <t>DIRECTOR DE OBRA</t>
    </r>
    <r>
      <rPr>
        <sz val="9"/>
        <rFont val="Arial Narrow"/>
        <family val="2"/>
      </rPr>
      <t xml:space="preserve">
CONTRATO No. 1 ADICIONAL
130 DIAS
CONTRATO No. 2 ADICIONAL
105 MESES
</t>
    </r>
    <r>
      <rPr>
        <b/>
        <sz val="9"/>
        <rFont val="Arial Narrow"/>
        <family val="2"/>
      </rPr>
      <t>RESIDENTE DE OBRA</t>
    </r>
    <r>
      <rPr>
        <sz val="9"/>
        <rFont val="Arial Narrow"/>
        <family val="2"/>
      </rPr>
      <t xml:space="preserve">
CONTRATO No. 1 ADICIONAL
8 MESES
CONTRATO No. 2 ADICIONAL
105 DIAS</t>
    </r>
  </si>
  <si>
    <t>CONTRATO No. 1
104 DÍAS
CONTRATO No. 2
164 DIAS
CONTRATO No. 3
16 MESES
CONTRATO No. 4
574 DIAS</t>
  </si>
  <si>
    <t>APORTA TARJETA PROFESIONAL ELECTRONICO
VIGENCIA M.P. EXP. 04-SEP-2020
APORTA TARJETA PROFESIONAL ELECTRICISTA
VIGENCIA M.P. EXP. 04-SEP-2020
CARTA DE INTENCIÓN
DISPONIBILIDAD 100%</t>
  </si>
  <si>
    <r>
      <t xml:space="preserve">CONTRATO No. 1
APORTA CERTIFICACIÓN Y ACTA DE LIQUIDAIÓN SUSCRITA POR ENTIDAD PUBLICA DONDE ACREDITA SUMINISTRO, INSTALACIÓN Y PUESTA EN FUNCIONAMIENTO DEL SISTEMA DE CABLEADO ESTRUCTURADO DE EDIFICACION NO RESIDENCIAL
</t>
    </r>
    <r>
      <rPr>
        <sz val="10"/>
        <color rgb="FFFF0000"/>
        <rFont val="Arial Narrow"/>
        <family val="2"/>
      </rPr>
      <t>EN LA DOCUMENTACIÓN APORTADA SE EVIDENCIA LA EJECUCIÓN DE PUNTOS DE RED, PERO NO SE ACREDITA EL RECIBO A SATISFACCIÓN DE LA ENTIDAD CONTRATANTE DEL NUMERO DE PUNTOS DE DATOS FINALMENTE INSTALADOS, ES DECIR NO SE ILUSTRAN CANTIDADES EJECUTADAS.</t>
    </r>
    <r>
      <rPr>
        <sz val="10"/>
        <rFont val="Arial Narrow"/>
        <family val="2"/>
      </rPr>
      <t xml:space="preserve">
CONTRATO No. 2
APORTA CERTIFICACIÓN Y ACTA DE LIQUIDAIÓN SUSCRITA POR ENTIDAD PUBLICA DONDE ACREDITA ADQUISICIÓN, INSTALACIÓN, CONFIGURACIÓN Y AMPLIACIÓN DE CABLEADO ESTRUCTURADO EN EDIFICACIÓN NO RESIDENCIAL.
EN LA DOCUMENTACIÓN APORTADA SE EVIDENCIA LA EJECUCIÓN DE FIBRA OPTICA Y 395 PUNTOS DOBLES DE RED</t>
    </r>
    <r>
      <rPr>
        <sz val="10"/>
        <color rgb="FFFF0000"/>
        <rFont val="Arial Narrow"/>
        <family val="2"/>
      </rPr>
      <t xml:space="preserve">
</t>
    </r>
    <r>
      <rPr>
        <sz val="10"/>
        <rFont val="Arial Narrow"/>
        <family val="2"/>
      </rPr>
      <t xml:space="preserve">
CONTRATO No. 3
APORTA CERTIFICACIÓN Y ACTA DE LIQUIDAIÓN SUSCRITA POR ENTIDAD PUBLICA DONDE ACREDITA ADQUISICIÓN, SUMINISTRO, INSTALACIÓN, Y PUESTA EN FUNCIONAMIENTO DE CABLEADO ESTRUCTURADO EN EDIFICACIÓN NO RESIDENCIAL.
EN LA DOCUMENTACIÓN APORTADA SE EVIDENCIA LA EJECUCIÓN DE FIBRA OPTICA Y 307 PUNTOS DOBLES DE RED</t>
    </r>
  </si>
  <si>
    <t>CONTRATO No. 1
APORTA CERTIFICACIÓN, ACTA DE LIQUIDAIÓN Y ACTA DE RECIBO FINAL SUSCRITA POR ENTIDAD PUBLICA DONDE ACREDITA ADECUACIÓN DE INFRAESTRUCTURA ELECTRICA Y  CABLEADO ESTRUCTURADO DE EDIFICACION NO RESIDENCIAL
EN LA DOCUMENTACIÓN APORTADA SE EVIDENCIA LA EJECUCIÓN DE 455 PUNTOS SENCILLOS DE DATOS
CONTRATO No. 2
APORTA CERTIFICACIÓN Y ACTA DE RECIBO FINAL SUSCRITA POR ENTIDAD PUBLICA DONDE ACREDITA REMODELACIÓN, ADECUACIÓN E INSTALACIÓN DE INFRAESTRUCTURA ELECTRICA Y  CABLEADO ESTRUCTURADO DE EDIFICACION NO RESIDENCIAL
EN LA DOCUMENTACIÓN APORTADA SE EVIDENCIA LA EJECUCIÓN DE FIBRA OPTICA Y 238 PUNTOS DE VOZ/DATOS</t>
  </si>
  <si>
    <r>
      <t xml:space="preserve">CODIGOS UNSPSC:
</t>
    </r>
    <r>
      <rPr>
        <b/>
        <sz val="10"/>
        <color rgb="FFFF0000"/>
        <rFont val="Calibri"/>
        <family val="2"/>
        <scheme val="minor"/>
      </rPr>
      <t>721015 - 721515 - 721516</t>
    </r>
  </si>
  <si>
    <r>
      <t>CODIGOS UNSPSC:</t>
    </r>
    <r>
      <rPr>
        <b/>
        <sz val="10"/>
        <color rgb="FFFF0000"/>
        <rFont val="Calibri"/>
        <family val="2"/>
        <scheme val="minor"/>
      </rPr>
      <t/>
    </r>
  </si>
  <si>
    <t>APORTA ANEXO G EXPERIENCIA ESPECIFICA EN PDF DEBIDAMENTE SUSCRITO Y EN FORMATO EXCEL</t>
  </si>
  <si>
    <r>
      <t xml:space="preserve">CONTRATO No. 1
</t>
    </r>
    <r>
      <rPr>
        <b/>
        <sz val="10"/>
        <rFont val="Arial Narrow"/>
        <family val="2"/>
      </rPr>
      <t>391217 - 721015 - 721515 - 721516</t>
    </r>
    <r>
      <rPr>
        <sz val="10"/>
        <rFont val="Arial Narrow"/>
        <family val="2"/>
      </rPr>
      <t xml:space="preserve">
CONTRATO No. 2
</t>
    </r>
    <r>
      <rPr>
        <b/>
        <sz val="10"/>
        <rFont val="Arial Narrow"/>
        <family val="2"/>
      </rPr>
      <t>721015 - 721515 - 721516</t>
    </r>
  </si>
  <si>
    <t>APORTA TARJETA PROFESIONAL
VIGENCIA M.P. COPNIA EXP. 28-OCT-2020
CARTA DE INTENCIÓN
DISPONIBILIDAD 100%</t>
  </si>
  <si>
    <t>INGENIERO ELECTRICISTA
FECHA EXP. M.P. 2003</t>
  </si>
  <si>
    <r>
      <t xml:space="preserve">Las certificaciones de la experiencia específica como </t>
    </r>
    <r>
      <rPr>
        <b/>
        <sz val="10"/>
        <rFont val="Arial Narrow"/>
        <family val="2"/>
      </rPr>
      <t>contratista de obra</t>
    </r>
    <r>
      <rPr>
        <sz val="10"/>
        <rFont val="Arial Narrow"/>
        <family val="2"/>
      </rPr>
      <t>, será soportada con uno de los dos requerimientos que se relacionan a continuación:
a) Certificación suscrita por el representante legal o quien tenga por decreto o documento similar la asignación de sus funciones en la entidad pública o privada contratante (exceptuando de estas últimas, las personas naturales, consorcios y uniones temporales); y que contenga como mínimo la siguiente información: Nº del contrato, entidad contratante, objeto, fecha de inicio, fecha de finalización y valor total ejecutado.
b) Acta de recibo final de obra y/o acta de liquidación del contrato.</t>
    </r>
  </si>
  <si>
    <t>EL PROPONENTE APORTA CERTIFCACIONES DE CONFORMIDAD DE MATERIALES DE CABLEADO ESTRUCTURADO MARCA COMMSCOPE  CON GARANTIA EXTENDIDA DE 25 AÑOS SOBRE LOS PRODUCTOS EN SOLUCIONES COMPLETAS (MONOMARCA).
EL PROPONENTE APORTA CERTIFICADO DE CONFORMIDAD RETIE DE BANDEJAS PORTACABLES MARCA MECANO.</t>
  </si>
  <si>
    <t>JAIME MARTINEZ</t>
  </si>
  <si>
    <t>PRESENTA DOCUMENTO DE PROTOCOLO DE BIOSEGURIDAD Y PAPSO ACORDE CON LA NORMATIVIDAD VIGENTE Y ARMONIZADO A LAS ACTIVIDADES DE LA EMPRESA.</t>
  </si>
  <si>
    <r>
      <t xml:space="preserve">EL PROPONENTE APORTA CERTIFICADOS DE CONFORMIDAD DEL AÑO 2012 DE LOS SIGUIENTES MATERIALES MARCA FURUKAWA: PATCH CORD, JACK, FACE PLATE, PATCH PANEL. </t>
    </r>
    <r>
      <rPr>
        <sz val="10"/>
        <color rgb="FFFF0000"/>
        <rFont val="Arial Narrow"/>
        <family val="2"/>
      </rPr>
      <t>SE REQUIERE ACLARAR SI LA MARCA FURUKAWA ES DE IGUALES O MEJORES ESPECIFICACIONES TECNICAS QUE EL SISTEMA DE CABLEADO SOLICITADO.</t>
    </r>
    <r>
      <rPr>
        <sz val="10"/>
        <rFont val="Arial Narrow"/>
        <family val="2"/>
      </rPr>
      <t xml:space="preserve">
</t>
    </r>
    <r>
      <rPr>
        <sz val="10"/>
        <color rgb="FFFF0000"/>
        <rFont val="Arial Narrow"/>
        <family val="2"/>
      </rPr>
      <t>NO APORTA CERTICADO DE CONFORMIDAD DEL CABLE UTP CAT 6A, PERO APORTA DOCUMENTO DE CABLE DE COMUNICACIÓN MARCA AMP., EN ESTE CASO LOS ELEMENTOS DE CABLEADO ESTRUCTURADO OFRECIDO NO SON MONOMARCA. SE SOLICITA ACLARAR EL TIPO DE CABLE OFRECIDO O APORTAR CERTIFICADO DE CONFORMIDAD CORRRESPONDIENTE Y FICHA TECNICA.</t>
    </r>
    <r>
      <rPr>
        <sz val="10"/>
        <rFont val="Arial Narrow"/>
        <family val="2"/>
      </rPr>
      <t xml:space="preserve">
</t>
    </r>
    <r>
      <rPr>
        <sz val="10"/>
        <color rgb="FFFF0000"/>
        <rFont val="Arial Narrow"/>
        <family val="2"/>
      </rPr>
      <t>NO APORTA CERTIFICADO DE CONFORMIDAD DE LA FIBRA OPTICA EXPEDIDO POR LABORATORIO ESPECIALIZADO Y RECONOCIDO QUE PRUEBE Y ACREDITE EL CUMPLIMIENTO DE LOS ESTANDARES INTERNACIONALES.</t>
    </r>
    <r>
      <rPr>
        <sz val="10"/>
        <rFont val="Arial Narrow"/>
        <family val="2"/>
      </rPr>
      <t xml:space="preserve">
</t>
    </r>
    <r>
      <rPr>
        <sz val="10"/>
        <color rgb="FFFF0000"/>
        <rFont val="Arial Narrow"/>
        <family val="2"/>
      </rPr>
      <t>EL PROPONENTE APORTA CERTIFICADO DE CONFORMIDAD DE BANDEJA PORTACABLES MARCA PEMSA QUE SE ENCUENTRA VENCIDO. SE REQUIERE ACLARAR SI LA MARCA PEMSA ES DE IGUALES O MEJORES ESPECIFICACIONES TECNICAS QUE LA BANDEJA SOLICITADO.</t>
    </r>
    <r>
      <rPr>
        <sz val="10"/>
        <rFont val="Arial Narrow"/>
        <family val="2"/>
      </rPr>
      <t xml:space="preserve">
EL PROPONENTE APORTA CERTIFICADO DE CONFORMIDAD DE BANDEJA PORTACABLES MARCA GALCO. </t>
    </r>
    <r>
      <rPr>
        <sz val="10"/>
        <color rgb="FFFF0000"/>
        <rFont val="Arial Narrow"/>
        <family val="2"/>
      </rPr>
      <t xml:space="preserve">SE REQUIERE ACLARAR SI LA MARCA GALCO ES DE IGUALES O MEJORES ESPECIFICACIONES TECNICAS QUE LA BANDEJA SOLICITADO. </t>
    </r>
  </si>
  <si>
    <t>ING. ELECTRICISTA
FECHA EXP. M.P. 1996</t>
  </si>
  <si>
    <t>APORTA TARJETA PROFESIONAL ELECTRICISTA
VIGENCIA M.P. EXP. 28-OCT-2020
CARTA DE INTENCIÓN
DISPONIBILIDAD 100%</t>
  </si>
  <si>
    <t>EN LA DOCUMENTACIÓN APORTADA EN LAS 2 CERTIFICACIONES, NO ES CLARO EN PLAZO DE EJECUCIÓN DE CADA UNO DE LOS CONTRATOS</t>
  </si>
  <si>
    <t>EN LA DOCUMENTACIÓN APORTADA EN LAS 3 CERTIFICACIONES, NO ES CLARO EN PLAZO DE EJECUCIÓN DE CADA UNO DE LOS CONTRATOS</t>
  </si>
  <si>
    <r>
      <rPr>
        <b/>
        <sz val="10"/>
        <rFont val="Arial Narrow"/>
        <family val="2"/>
      </rPr>
      <t>TECNICO No. 01</t>
    </r>
    <r>
      <rPr>
        <sz val="10"/>
        <rFont val="Arial Narrow"/>
        <family val="2"/>
      </rPr>
      <t xml:space="preserve">
TECNICO ELECTRICISTA CONTEC TE-1, TE-5, TE-6
FECHA EXP. M.P. 10-ABR-2015
APORTA CERTIFICADO ENTRENAMIENTO DE TRABAJO SEGURO EN ALTURAS
FECHA EXP. 11-JUN-2019
</t>
    </r>
    <r>
      <rPr>
        <sz val="10"/>
        <color rgb="FFFF0000"/>
        <rFont val="Arial Narrow"/>
        <family val="2"/>
      </rPr>
      <t>EN ATENCIÓN AL ARTICULO 2 DE LA RESOLUCIÓN No. 1248 DEL 03 DE JULIO DE 2020, LA CERTIFICACIÓN DE ENTRENAMIENTO DE TRABAJO SEGURO EN ALTURAS APORTADA NO ESTA VIGENTE.</t>
    </r>
    <r>
      <rPr>
        <sz val="10"/>
        <rFont val="Arial Narrow"/>
        <family val="2"/>
      </rPr>
      <t xml:space="preserve">
</t>
    </r>
    <r>
      <rPr>
        <b/>
        <sz val="10"/>
        <rFont val="Arial Narrow"/>
        <family val="2"/>
      </rPr>
      <t xml:space="preserve">
TECNICO No. 02</t>
    </r>
    <r>
      <rPr>
        <sz val="10"/>
        <rFont val="Arial Narrow"/>
        <family val="2"/>
      </rPr>
      <t xml:space="preserve">
TECNICO ELECTRICISTA CONTEC TE-1, TE-5, TE-6
FECHA EXP. M.P. 10-ABR-2015
APORTA CERTIFICADO ENTRENAMIENTO DE TRABAJO SEGURO EN ALTURAS
FECHA EXP. 11-JUN-2019
</t>
    </r>
    <r>
      <rPr>
        <sz val="10"/>
        <color rgb="FFFF0000"/>
        <rFont val="Arial Narrow"/>
        <family val="2"/>
      </rPr>
      <t>EN ATENCIÓN AL ARTICULO 2 DE LA RESOLUCIÓN No. 1248 DEL 03 DE JULIO DE 2020, LA CERTIFICACIÓN DE ENTRENAMIENTO DE TRABAJO SEGURO EN ALTURAS APORTADA NO ESTA VIGENTE.</t>
    </r>
  </si>
  <si>
    <r>
      <rPr>
        <b/>
        <sz val="10"/>
        <rFont val="Arial Narrow"/>
        <family val="2"/>
      </rPr>
      <t>TECNICO No. 01</t>
    </r>
    <r>
      <rPr>
        <sz val="10"/>
        <rFont val="Arial Narrow"/>
        <family val="2"/>
      </rPr>
      <t xml:space="preserve">
APORTA TARJETA PROFESIONAL
VIGENCIA M.P. EXP. 04-SEP-2020
CARTA DE INTENCIÓN DISPONIBILIDAD 100%
</t>
    </r>
    <r>
      <rPr>
        <b/>
        <sz val="10"/>
        <rFont val="Arial Narrow"/>
        <family val="2"/>
      </rPr>
      <t>TECNICO No. 02</t>
    </r>
    <r>
      <rPr>
        <sz val="10"/>
        <rFont val="Arial Narrow"/>
        <family val="2"/>
      </rPr>
      <t xml:space="preserve">
APORTA TARJETA PROFESIONAL
VIGENCIA M.P. EXP. 24-SEP-2020
CARTA DE INTENCIÓN DISPONIBILIDAD 100%</t>
    </r>
  </si>
  <si>
    <r>
      <rPr>
        <b/>
        <sz val="10"/>
        <rFont val="Arial Narrow"/>
        <family val="2"/>
      </rPr>
      <t>TECNICO No. 01</t>
    </r>
    <r>
      <rPr>
        <sz val="10"/>
        <rFont val="Arial Narrow"/>
        <family val="2"/>
      </rPr>
      <t xml:space="preserve">
APORTA TARJETA PROFESIONAL
VIGENCIA M.P. EXP. 28-OCT-2020
CARTA DE INTENCIÓN DISPONIBILIDAD 100%
</t>
    </r>
    <r>
      <rPr>
        <b/>
        <sz val="10"/>
        <rFont val="Arial Narrow"/>
        <family val="2"/>
      </rPr>
      <t>TECNICO No. 02</t>
    </r>
    <r>
      <rPr>
        <sz val="10"/>
        <rFont val="Arial Narrow"/>
        <family val="2"/>
      </rPr>
      <t xml:space="preserve">
APORTA TARJETA PROFESIONAL
VIGENCIA M.P. EXP. 28-OCT-2020
CARTA DE INTENCIÓN DISPONIBILIDAD 100%</t>
    </r>
  </si>
  <si>
    <r>
      <rPr>
        <b/>
        <sz val="10"/>
        <rFont val="Arial Narrow"/>
        <family val="2"/>
      </rPr>
      <t>TECNICO No. 01</t>
    </r>
    <r>
      <rPr>
        <sz val="10"/>
        <rFont val="Arial Narrow"/>
        <family val="2"/>
      </rPr>
      <t xml:space="preserve">
CERTIFICACIÓN No. 1: </t>
    </r>
    <r>
      <rPr>
        <sz val="10"/>
        <color rgb="FFFF0000"/>
        <rFont val="Arial Narrow"/>
        <family val="2"/>
      </rPr>
      <t>64 DIAS</t>
    </r>
    <r>
      <rPr>
        <sz val="10"/>
        <rFont val="Arial Narrow"/>
        <family val="2"/>
      </rPr>
      <t xml:space="preserve">
CERTIFICACIÓN No. 2: 8 MESES Y 17 DIAS
CERTIFICACIÓN No. 3: 9 MESES Y 2 DIAS
</t>
    </r>
    <r>
      <rPr>
        <b/>
        <sz val="10"/>
        <rFont val="Arial Narrow"/>
        <family val="2"/>
      </rPr>
      <t>TECNICO No. 02</t>
    </r>
    <r>
      <rPr>
        <sz val="10"/>
        <rFont val="Arial Narrow"/>
        <family val="2"/>
      </rPr>
      <t xml:space="preserve">
CERTIFICACIÓN No. 1: 9 MESES
CERTIFICACIÓN No. 2: </t>
    </r>
    <r>
      <rPr>
        <sz val="10"/>
        <color rgb="FFFF0000"/>
        <rFont val="Arial Narrow"/>
        <family val="2"/>
      </rPr>
      <t>NO SE ESPECIFICA TIEMPO LABORADO</t>
    </r>
    <r>
      <rPr>
        <sz val="10"/>
        <rFont val="Arial Narrow"/>
        <family val="2"/>
      </rPr>
      <t xml:space="preserve">
CERTIFICACIÓN No. 3: </t>
    </r>
    <r>
      <rPr>
        <sz val="10"/>
        <color rgb="FFFF0000"/>
        <rFont val="Arial Narrow"/>
        <family val="2"/>
      </rPr>
      <t xml:space="preserve">2 MESES Y 16 DIAS
</t>
    </r>
    <r>
      <rPr>
        <sz val="10"/>
        <rFont val="Arial Narrow"/>
        <family val="2"/>
      </rPr>
      <t xml:space="preserve">CERTIFICACIÓN No. 4: 43 MESES Y 8 DIAS
CERTIFICACIÓN No. 5: 5 AÑOS Y 9 MESES
</t>
    </r>
    <r>
      <rPr>
        <sz val="10"/>
        <color rgb="FFFF0000"/>
        <rFont val="Arial Narrow"/>
        <family val="2"/>
      </rPr>
      <t>LOS TIEMPOS LABORADOS DE LAS DOS ULTIMAS CERTIFICACIONES SON INCONSISTENTES</t>
    </r>
  </si>
  <si>
    <t>PROFESIONAL ESPECIALISTA EN GERENCIA EN SEGURIDAD Y SALUD EN EL TRABAJO
APORTA RESOLUCION DE LICENCIA
FECHA EXP. RES. 13-JUN-2018
APORTA CERTIFICADO ENTRENAMIENTO DE TRABAJO SEGURO EN ALTURAS
FECHA EXP. 30-NOV-2019</t>
  </si>
  <si>
    <t>CERTIFICACIÓN No. 1
5 MESES
CERTIFICACIÓN No. 2
26 MESES
CERTIFICACIÓN No. 3
30 MESES</t>
  </si>
  <si>
    <r>
      <t xml:space="preserve">Las certificaciones de la experiencia específica </t>
    </r>
    <r>
      <rPr>
        <b/>
        <u/>
        <sz val="10"/>
        <rFont val="Arial Narrow"/>
        <family val="2"/>
      </rPr>
      <t>como contratista de obra</t>
    </r>
    <r>
      <rPr>
        <sz val="10"/>
        <rFont val="Arial Narrow"/>
        <family val="2"/>
      </rPr>
      <t xml:space="preserve">, será soportada con uno de los dos requerimientos que se relacionan a continuación: 
a) 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 Se debe anexar el acta de recibo final de obra y/o acta de liquidación del contrato. </t>
    </r>
  </si>
  <si>
    <r>
      <rPr>
        <b/>
        <sz val="9"/>
        <rFont val="Arial Narrow"/>
        <family val="2"/>
      </rPr>
      <t>DIRECTOR DE OBRA</t>
    </r>
    <r>
      <rPr>
        <sz val="9"/>
        <rFont val="Arial Narrow"/>
        <family val="2"/>
      </rPr>
      <t xml:space="preserve">
CONTRATO No. 1 ADICIONAL
9 MESES
</t>
    </r>
    <r>
      <rPr>
        <b/>
        <sz val="9"/>
        <rFont val="Arial Narrow"/>
        <family val="2"/>
      </rPr>
      <t>RESIDENTE DE OBRA</t>
    </r>
    <r>
      <rPr>
        <sz val="9"/>
        <rFont val="Arial Narrow"/>
        <family val="2"/>
      </rPr>
      <t xml:space="preserve">
CONTRATO No. 1 ADICIONAL
9 MESES</t>
    </r>
  </si>
  <si>
    <t>APORTA CARTA DE COMPROMISO DEBIDAMENTE SUSCRITA EN LA QUE SE COMPROMTE A EJECUTAR LA OBRA CON SEIS (6) CUADRILLAS SIMULTANEAS
CADA CUADRILLA ESTARÁ COMPUESTA POR UN (1) OFICIAL Y TRES (3) AYUDANTES</t>
  </si>
  <si>
    <r>
      <t xml:space="preserve">APORTA CARTA DE COMPROMISO DEBIDAMENTE SUSCRITA EN LA QUE SE COMPROMTE A EJECUTAR LA OBRA CON SEIS (6) CUADRILLAS SIMULTANEAS
</t>
    </r>
    <r>
      <rPr>
        <sz val="9"/>
        <color rgb="FFFF0000"/>
        <rFont val="Arial Narrow"/>
        <family val="2"/>
      </rPr>
      <t>CADA CUADRILLA ESTARÁ COMPUESTA POR UN (1) OFICIAL Y UN (1) AYUDANTE</t>
    </r>
  </si>
  <si>
    <t>INGENIERO ELECTRICISTA
FECHA EXP. M.P. 2010</t>
  </si>
  <si>
    <r>
      <t xml:space="preserve">CERTIFICACIÓN No. 1
39 MESES
CERTIFICACIÓN No. 2
6 MESES
CERTIFICACIÓN No. 3
</t>
    </r>
    <r>
      <rPr>
        <sz val="10"/>
        <color rgb="FFFF0000"/>
        <rFont val="Arial Narrow"/>
        <family val="2"/>
      </rPr>
      <t>2 MESES</t>
    </r>
  </si>
  <si>
    <r>
      <t xml:space="preserve">APORTA TARJETA PROFESIONAL
VIGENCIA M.P.  EXP. 29-OCT-2020
</t>
    </r>
    <r>
      <rPr>
        <sz val="10"/>
        <color rgb="FFFF0000"/>
        <rFont val="Arial Narrow"/>
        <family val="2"/>
      </rPr>
      <t>MAGISTER EN INGENIERIA ELÉCTRICA EXP. 15-MAR-2013</t>
    </r>
    <r>
      <rPr>
        <sz val="10"/>
        <rFont val="Arial Narrow"/>
        <family val="2"/>
      </rPr>
      <t xml:space="preserve">
CARTA DE INTENCIÓN DISPONIBILIDAD 20%</t>
    </r>
  </si>
  <si>
    <t>OBJETO: OBRA PARA ADECUACIONES FÍSICAS PARA EL FORTALECIMIENTO DE LA INFRAESTRUCTURA TECNOLÓGICA DE LA UNIVERSIDAD DEL CAUCA.</t>
  </si>
  <si>
    <t>CONVOCATORIA PÚBLICA N° 024 DE 2020</t>
  </si>
  <si>
    <r>
      <t xml:space="preserve">CONTRATO No. 1
APORTA CERTIFICACIÓN COMO DIRECTOR DE OBRA EXPEDIDA POR ENTIDAD PRIVADA (PERSONA JURIDICA) DE REDES DE CABLEADO ESTRUCTURADO.
</t>
    </r>
    <r>
      <rPr>
        <sz val="10"/>
        <color rgb="FFFF0000"/>
        <rFont val="Arial Narrow"/>
        <family val="2"/>
      </rPr>
      <t>APORTA CERTIFICACIÓN DEL CONTRATO DE OBRA EJECUTADO EXPEDIDA POR ENTIDAD PUBLICA. DOCUMENTO NO VALIDADO, NO ADJUNTA ACTA DE RECIBO FINAL Y/O ACTA DE LIQUIDACIÓN.
NO APORTA CONTRATO LABORAL O DE PRESTACIONES DE SERVICIOS ENTRE LA FIRMA PRIVADA Y EL PROFESIONAL PROPUESTO.</t>
    </r>
    <r>
      <rPr>
        <sz val="10"/>
        <rFont val="Arial Narrow"/>
        <family val="2"/>
      </rPr>
      <t xml:space="preserve">
CONTRATO No. 2
APORTA CERTIFICACIÓN COMO DIRECTOR DE OBRA EXPEDIDA POR ENTIDAD PRIVADA (PERSONA JURIDICA) DE REDES DE CABLEADO ESTRUCTURADO.
APORTA ACTA DE LIQUIDACIÓN DEL CONTRATO DE OBRA EJECUTADO EXPEDIDA POR ENTIDAD PUBLICA.
</t>
    </r>
    <r>
      <rPr>
        <sz val="10"/>
        <color rgb="FFFF0000"/>
        <rFont val="Arial Narrow"/>
        <family val="2"/>
      </rPr>
      <t>NO APORTA CONTRATO LABORAL O DE PRESTACIONES DE SERVICIOS ENTRE LA FIRMA PRIVADA Y EL PROFESIONAL PROPUESTO.</t>
    </r>
    <r>
      <rPr>
        <sz val="10"/>
        <rFont val="Arial Narrow"/>
        <family val="2"/>
      </rPr>
      <t xml:space="preserve">
CONTRATO No. 3
APORTA CERTIFICACIÓN COMO DIRECTOR DE OBRA EXPEDIDA POR ENTIDAD PRIVADA (PERSONA JURIDICA) DE REDES DE CABLEADO ESTRUCTURADO.
APORTA ACTA DE LIQUIDACIÓN DEL CONTRATO DE OBRA EJECUTADO EXPEDIDA POR ENTIDAD PUBLICA.
</t>
    </r>
    <r>
      <rPr>
        <sz val="10"/>
        <color rgb="FFFF0000"/>
        <rFont val="Arial Narrow"/>
        <family val="2"/>
      </rPr>
      <t xml:space="preserve">NO APORTA CONTRATO LABORAL O DE PRESTACIONES DE SERVICIOS ENTRE LA FIRMA PRIVADA Y EL PROFESIONAL PROPUESTO.
</t>
    </r>
    <r>
      <rPr>
        <sz val="10"/>
        <rFont val="Arial Narrow"/>
        <family val="2"/>
      </rPr>
      <t xml:space="preserve">CONTRATO No. 4
APORTA CERTIFICACIÓN COMO DIRECTOR DE OBRA EXPEDIDA POR ENTIDAD PRIVADA (PERSONA JURIDICA) DE REDES DE CABLEADO ESTRUCTURADO.
</t>
    </r>
    <r>
      <rPr>
        <sz val="10"/>
        <color rgb="FFFF0000"/>
        <rFont val="Arial Narrow"/>
        <family val="2"/>
      </rPr>
      <t>APORTA INFORME DE SUPERVISIÓN DEL CONTRATO DE OBRA EJECUTADO EXPEDIDA POR ENTIDAD PUBLICA. DOCUMENTO NO VALIDO PARA ACREDITAR EXPERIENCIA ESPECIFICA EN ATENCIÓN AL REQUERIMIENTO DEL PLIEGO DE CONDICIONES.
NO APORTA CONTRATO LABORAL O DE PRESTACIONES DE SERVICIOS ENTRE LA FIRMA PRIVADA Y EL PROFESIONAL PROPUESTO.</t>
    </r>
  </si>
  <si>
    <r>
      <t xml:space="preserve">CONTRATO No. 1
APORTA CERTIFICACIÓN COMO RESIDENTE DE OBRA EXPEDIDA POR ENTIDAD PRIVADA (PERSONA JURIDICA) DE REDES DE CABLEADO ESTRUCTURADO.
</t>
    </r>
    <r>
      <rPr>
        <sz val="10"/>
        <color rgb="FFFF0000"/>
        <rFont val="Arial Narrow"/>
        <family val="2"/>
      </rPr>
      <t>APORTA CERTIFICACIÓN DEL CONTRATO DE OBRA EJECUTADO EXPEDIDA POR ENTIDAD PUBLICA. DOCUMENTO NO VALIDADO, NO ADJUNTA ACTA DE RECIBO FINAL Y/O ACTA DE LIQUIDACIÓN.
NO APORTA CONTRATO LABORAL O DE PRESTACIONES DE SERVICIOS ENTRE LA FIRMA PRIVADA Y EL PROFESIONAL PROPUESTO.</t>
    </r>
    <r>
      <rPr>
        <sz val="10"/>
        <rFont val="Arial Narrow"/>
        <family val="2"/>
      </rPr>
      <t xml:space="preserve">
CONTRATO No. 2
APORTA CERTIFICACIÓN COMO RESIDENTE DE OBRA EXPEDIDA POR ENTIDAD PRIVADA (PERSONA JURIDICA) DE REDES DE CABLEADO ESTRUCTURADO.
APORTA ACTA DE LIQUIDACIÓN DEL CONTRATO DE OBRA EJECUTADO EXPEDIDA POR ENTIDAD PUBLICA.
</t>
    </r>
    <r>
      <rPr>
        <sz val="10"/>
        <color rgb="FFFF0000"/>
        <rFont val="Arial Narrow"/>
        <family val="2"/>
      </rPr>
      <t>NO APORTA CONTRATO LABORAL O DE PRESTACIONES DE SERVICIOS ENTRE LA FIRMA PRIVADA Y EL PROFESIONAL PROPUESTO.</t>
    </r>
    <r>
      <rPr>
        <sz val="10"/>
        <rFont val="Arial Narrow"/>
        <family val="2"/>
      </rPr>
      <t xml:space="preserve">
CONTRATO No. 3
APORTA CERTIFICACIÓN COMO RESIDENTE DE OBRA EXPEDIDA POR ENTIDAD PRIVADA (PERSONA JURIDICA) DE REDES DE CABLEADO ESTRUCTURADO.
APORTA ACTA DE LIQUIDACIÓN DEL CONTRATO DE OBRA EJECUTADO EXPEDIDA POR ENTIDAD PUBLICA.
</t>
    </r>
    <r>
      <rPr>
        <sz val="10"/>
        <color rgb="FFFF0000"/>
        <rFont val="Arial Narrow"/>
        <family val="2"/>
      </rPr>
      <t xml:space="preserve">NO APORTA CONTRATO LABORAL O DE PRESTACIONES DE SERVICIOS ENTRE LA FIRMA PRIVADA Y EL PROFESIONAL PROPUESTO.
</t>
    </r>
    <r>
      <rPr>
        <sz val="10"/>
        <rFont val="Arial Narrow"/>
        <family val="2"/>
      </rPr>
      <t>CONTRATO No. 4
APORTA CERTIFICACIÓN COMO DIRECTOR DE OBRA EXPEDIDA POR ENTIDAD PRIVADA (PERSONA JURIDICA) DE REDES DE CABLEADO ESTRUCTURADO.</t>
    </r>
    <r>
      <rPr>
        <sz val="10"/>
        <color rgb="FFFF0000"/>
        <rFont val="Arial Narrow"/>
        <family val="2"/>
      </rPr>
      <t xml:space="preserve">
APORTA INFORME DE SUPERVISIÓN DEL CONTRATO DE OBRA EJECUTADO EXPEDIDA POR ENTIDAD PUBLICA. DOCUMENTO NO VALIDO PARA ACREDITAR EXPERIENCIA ESPECIFICA EN ATENCIÓN AL REQUERIMIENTO DEL PLIEGO DE CONDICIONES.
NO APORTA CONTRATO LABORAL O DE PRESTACIONES DE SERVICIOS ENTRE LA FIRMA PRIVADA Y EL PROFESIONAL PROPUESTO.</t>
    </r>
  </si>
  <si>
    <r>
      <rPr>
        <b/>
        <sz val="10"/>
        <rFont val="Arial Narrow"/>
        <family val="2"/>
      </rPr>
      <t>TECNICO No. 01</t>
    </r>
    <r>
      <rPr>
        <sz val="10"/>
        <rFont val="Arial Narrow"/>
        <family val="2"/>
      </rPr>
      <t xml:space="preserve">
CONTRATO No. 1
APORTA CERTIFICACIÓN COMO TECNICO ELECTRICISTA EXPEDIDA POR ENTIDAD PRIVADA (PERSONA JURIDICA) DE REDES DE CABLEADO ESTRUCTURADO.
</t>
    </r>
    <r>
      <rPr>
        <sz val="10"/>
        <color rgb="FFFF0000"/>
        <rFont val="Arial Narrow"/>
        <family val="2"/>
      </rPr>
      <t>APORTA CERTIFICACIÓN DEL CONTRATO DE OBRA EJECUTADO EXPEDIDA POR ENTIDAD PUBLICA. DOCUMENTO NO VALIDADO, NO ADJUNTA ACTA DE RECIBO FINAL Y/O ACTA DE LIQUIDACIÓN.
NO APORTA CONTRATO LABORAL O DE PRESTACIONES DE SERVICIOS ENTRE LA FIRMA PRIVADA Y EL PROFESIONAL PROPUESTO.</t>
    </r>
    <r>
      <rPr>
        <sz val="10"/>
        <rFont val="Arial Narrow"/>
        <family val="2"/>
      </rPr>
      <t xml:space="preserve">
CONTRATO No. 2
APORTA CERTIFICACIÓN COMO TECNICO ELECTRICISTA EXPEDIDA POR ENTIDAD PRIVADA (PERSONA JURIDICA) DE REDES DE CABLEADO ESTRUCTURADO.
APORTA ACTA DE LIQUIDACIÓN DEL CONTRATO DE OBRA EJECUTADO EXPEDIDA POR ENTIDAD PUBLICA.
</t>
    </r>
    <r>
      <rPr>
        <sz val="10"/>
        <color rgb="FFFF0000"/>
        <rFont val="Arial Narrow"/>
        <family val="2"/>
      </rPr>
      <t>NO APORTA CONTRATO LABORAL O DE PRESTACIONES DE SERVICIOS ENTRE LA FIRMA PRIVADA Y EL PROFESIONAL PROPUESTO.</t>
    </r>
    <r>
      <rPr>
        <sz val="10"/>
        <rFont val="Arial Narrow"/>
        <family val="2"/>
      </rPr>
      <t xml:space="preserve">
CONTRATO No. 3
APORTA CERTIFICACIÓN COMO TECNICO ELECTRICISTA EXPEDIDA POR ENTIDAD PRIVADA (PERSONA JURIDICA) DE REDES DE CABLEADO ESTRUCTURADO.
APORTA ACTA DE LIQUIDACIÓN DEL CONTRATO DE OBRA EJECUTADO EXPEDIDA POR ENTIDAD PUBLICA.
</t>
    </r>
    <r>
      <rPr>
        <sz val="10"/>
        <color rgb="FFFF0000"/>
        <rFont val="Arial Narrow"/>
        <family val="2"/>
      </rPr>
      <t xml:space="preserve">NO APORTA CONTRATO LABORAL O DE PRESTACIONES DE SERVICIOS ENTRE LA FIRMA PRIVADA Y EL PROFESIONAL PROPUESTO.
</t>
    </r>
    <r>
      <rPr>
        <sz val="10"/>
        <rFont val="Arial Narrow"/>
        <family val="2"/>
      </rPr>
      <t xml:space="preserve">
CONTRATO No. 4
APORTA CERTIFICACIÓN COMO DIRECTOR DE OBRA EXPEDIDA POR ENTIDAD PRIVADA (PERSONA JURIDICA) DE REDES DE CABLEADO ESTRUCTURADO</t>
    </r>
    <r>
      <rPr>
        <sz val="10"/>
        <color rgb="FFFF0000"/>
        <rFont val="Arial Narrow"/>
        <family val="2"/>
      </rPr>
      <t>.
APORTA INFORME DE SUPERVISIÓN DEL CONTRATO DE OBRA EJECUTADO EXPEDIDA POR ENTIDAD PUBLICA. DOCUMENTO NO VALIDO PARA ACREDITAR EXPERIENCIA ESPECIFICA EN ATENCIÓN AL REQUERIMIENTO DEL PLIEGO DE CONDICIONES.
NO APORTA CONTRATO LABORAL O DE PRESTACIONES DE SERVICIOS ENTRE LA FIRMA PRIVADA Y EL PROFESIONAL PROPUESTO.</t>
    </r>
  </si>
  <si>
    <r>
      <rPr>
        <b/>
        <sz val="10"/>
        <rFont val="Arial Narrow"/>
        <family val="2"/>
      </rPr>
      <t>TECNICO No. 02</t>
    </r>
    <r>
      <rPr>
        <sz val="10"/>
        <rFont val="Arial Narrow"/>
        <family val="2"/>
      </rPr>
      <t xml:space="preserve">
CONTRATO No. 1
APORTA CERTIFICACIÓN COMO TECNICO ELECTRICISTA EXPEDIDA POR ENTIDAD PRIVADA (PERSONA JURIDICA) DE REDES DE CABLEADO ESTRUCTURADO.
</t>
    </r>
    <r>
      <rPr>
        <sz val="10"/>
        <color rgb="FFFF0000"/>
        <rFont val="Arial Narrow"/>
        <family val="2"/>
      </rPr>
      <t>APORTA CERTIFICACIÓN DEL CONTRATO DE OBRA EJECUTADO EXPEDIDA POR ENTIDAD PUBLICA. DOCUMENTO NO VALIDADO, NO ADJUNTA ACTA DE RECIBO FINAL Y/O ACTA DE LIQUIDACIÓN.</t>
    </r>
    <r>
      <rPr>
        <sz val="10"/>
        <rFont val="Arial Narrow"/>
        <family val="2"/>
      </rPr>
      <t xml:space="preserve">
CONTRATO No. 2
APORTA CERTIFICACIÓN COMO TECNICO ELECTRICISTA EXPEDIDA POR ENTIDAD PRIVADA (PERSONA JURIDICA) DE REDES DE CABLEADO ESTRUCTURADO.
APORTA ACTA DE LIQUIDACIÓN DEL CONTRATO DE OBRA EJECUTADO EXPEDIDA POR ENTIDAD PUBLICA.
</t>
    </r>
    <r>
      <rPr>
        <sz val="10"/>
        <color rgb="FFFF0000"/>
        <rFont val="Arial Narrow"/>
        <family val="2"/>
      </rPr>
      <t>NO APORTA CONTRATO LABORAL O DE PRESTACIONES DE SERVICIOS ENTRE LA FIRMA PRIVADA Y EL PROFESIONAL PROPUESTO.</t>
    </r>
    <r>
      <rPr>
        <sz val="10"/>
        <rFont val="Arial Narrow"/>
        <family val="2"/>
      </rPr>
      <t xml:space="preserve">
CONTRATO No. 3
APORTA CERTIFICACIÓN COMO TECNICO ELECTRICISTA EXPEDIDA POR ENTIDAD PRIVADA (PERSONA JURIDICA) DE REDES DE CABLEADO ESTRUCTURADO.
APORTA ACTA DE LIQUIDACIÓN DEL CONTRATO DE OBRA EJECUTADO EXPEDIDA POR ENTIDAD PUBLICA.
</t>
    </r>
    <r>
      <rPr>
        <sz val="10"/>
        <color rgb="FFFF0000"/>
        <rFont val="Arial Narrow"/>
        <family val="2"/>
      </rPr>
      <t>NO APORTA CONTRATO LABORAL O DE PRESTACIONES DE SERVICIOS ENTRE LA FIRMA PRIVADA Y EL PROFESIONAL PROPUESTO.</t>
    </r>
    <r>
      <rPr>
        <sz val="10"/>
        <rFont val="Arial Narrow"/>
        <family val="2"/>
      </rPr>
      <t xml:space="preserve">
CONTRATO No. 4
APORTA CERTIFICACIÓN COMO DIRECTOR DE OBRA EXPEDIDA POR ENTIDAD PRIVADA (PERSONA JURIDICA) DE REDES DE CABLEADO ESTRUCTURADO.
</t>
    </r>
    <r>
      <rPr>
        <sz val="10"/>
        <color rgb="FFFF0000"/>
        <rFont val="Arial Narrow"/>
        <family val="2"/>
      </rPr>
      <t>APORTA INFORME DE SUPERVISIÓN DEL CONTRATO DE OBRA EJECUTADO EXPEDIDA POR ENTIDAD PUBLICA. DOCUMENTO NO VALIDO PARA ACREDITAR EXPERIENCIA ESPECIFICA EN ATENCIÓN AL REQUERIMIENTO DEL PLIEGO DE CONDICIONES.
NO APORTA CONTRATO LABORAL O DE PRESTACIONES DE SERVICIOS ENTRE LA FIRMA PRIVADA Y EL PROFESIONAL PROPUESTO.</t>
    </r>
  </si>
  <si>
    <r>
      <t xml:space="preserve">CONTRATO No. 1
APORTA CERTIFICACIÓN COMO PROFESIONAL SISOMA EXPEDIDA POR ENTIDAD PRIVADA (PERSONA JURIDICA) DE REDES DE CABLEADO ESTRUCTURADO.
APORTA ACTA DE LIQUIDACIÓN DEL CONTRATO DE OBRA EJECUTADO EXPEDIDA POR ENTIDAD PUBLICA.
</t>
    </r>
    <r>
      <rPr>
        <sz val="10"/>
        <color rgb="FFFF0000"/>
        <rFont val="Arial Narrow"/>
        <family val="2"/>
      </rPr>
      <t>NO APORTA CONTRATO LABORAL O DE PRESTACIONES DE SERVICIOS ENTRE LA FIRMA PRIVADA Y EL PROFESIONAL PROPUESTO.</t>
    </r>
    <r>
      <rPr>
        <sz val="10"/>
        <rFont val="Arial Narrow"/>
        <family val="2"/>
      </rPr>
      <t xml:space="preserve">
CONTRATO No. 2
APORTA CERTIFICACIÓN COMO PROFESIONAL SISOMA EXPEDIDA POR ENTIDAD PRIVADA (PERSONA JURIDICA) DE REDES DE CABLEADO ESTRUCTURADO.
APORTA ACTA DE LIQUIDACIÓN DEL CONTRATO DE OBRA EJECUTADO EXPEDIDA POR ENTIDAD PUBLICA.
</t>
    </r>
    <r>
      <rPr>
        <sz val="10"/>
        <color rgb="FFFF0000"/>
        <rFont val="Arial Narrow"/>
        <family val="2"/>
      </rPr>
      <t>NO APORTA CONTRATO LABORAL O DE PRESTACIONES DE SERVICIOS ENTRE LA FIRMA PRIVADA Y EL PROFESIONAL PROPUESTO.</t>
    </r>
    <r>
      <rPr>
        <sz val="10"/>
        <rFont val="Arial Narrow"/>
        <family val="2"/>
      </rPr>
      <t xml:space="preserve">
CONTRATO No. 3
APORTA CERTIFICACIÓN COMO PROFESIONAL SISOMA EXPEDIDA POR ENTIDAD PRIVADA (PERSONA JURIDICA) DE REDES DE CABLEADO ESTRUCTURADO.
</t>
    </r>
    <r>
      <rPr>
        <sz val="10"/>
        <color rgb="FFFF0000"/>
        <rFont val="Arial Narrow"/>
        <family val="2"/>
      </rPr>
      <t>APORTA INFORME DE SUPERVISIÓN DEL CONTRATO DE OBRA EJECUTADO EXPEDIDA POR ENTIDAD PUBLICA. DOCUMENTO NO VALIDO PARA ACREDITAR EXPERIENCIA ESPECIFICA EN ATENCIÓN AL REQUERIMIENTO DEL PLIEGO DE CONDICIONES</t>
    </r>
    <r>
      <rPr>
        <sz val="10"/>
        <rFont val="Arial Narrow"/>
        <family val="2"/>
      </rPr>
      <t xml:space="preserve">.
</t>
    </r>
    <r>
      <rPr>
        <sz val="10"/>
        <color rgb="FFFF0000"/>
        <rFont val="Arial Narrow"/>
        <family val="2"/>
      </rPr>
      <t>NO APORTA CONTRATO LABORAL O DE PRESTACIONES DE SERVICIOS ENTRE LA FIRMA PRIVADA Y EL PROFESIONAL PROPUESTO.</t>
    </r>
  </si>
  <si>
    <r>
      <t xml:space="preserve">CERTIFICACIÓN No. 1
APORTA CERTIFICACIÓN COMO INGENIERO ELECTRICISTA EXPEDIDA POR ENTIDAD PRIVADA (PERSONA JURIDICA) EN LA QUE ACREDITA LA EJECUCIÓN DE 3 CONTRATOS DE OBRA DE CONSTRUCCIÓN Y ADECUACIÓN DE EDIFICACIONES NO RESIDENCIALES
</t>
    </r>
    <r>
      <rPr>
        <sz val="10"/>
        <color rgb="FFFF0000"/>
        <rFont val="Arial Narrow"/>
        <family val="2"/>
      </rPr>
      <t>EL CARGO ACREDITADO NO CORRESPONDE CON EL CARGO ESPECIFICO DE DIRECTOR DE OBRA QUE SE REQUIERE EN EL PROCESO.</t>
    </r>
    <r>
      <rPr>
        <sz val="10"/>
        <rFont val="Arial Narrow"/>
        <family val="2"/>
      </rPr>
      <t xml:space="preserve">
</t>
    </r>
    <r>
      <rPr>
        <sz val="10"/>
        <color rgb="FFFF0000"/>
        <rFont val="Arial Narrow"/>
        <family val="2"/>
      </rPr>
      <t>EN LA DOCUMENTACIÓN APORTADA NO SE ACREDITA POR LA ENTIDAD CONTRATANTE LA EJECUCIÓN INFRAESTRUCTURA ELECTRICA Y/O CABLEADO ESTRUCTURADO Y/O REDES DE COMUNICACIÓN.</t>
    </r>
    <r>
      <rPr>
        <sz val="10"/>
        <rFont val="Arial Narrow"/>
        <family val="2"/>
      </rPr>
      <t xml:space="preserve">
</t>
    </r>
    <r>
      <rPr>
        <sz val="10"/>
        <color rgb="FFFF0000"/>
        <rFont val="Arial Narrow"/>
        <family val="2"/>
      </rPr>
      <t xml:space="preserve">NO APORTA EL ACTA DE RECIBO FINAL Y/O ACTA DE LIQUIDACIÓN DE CADA UNO DE LOS CONTRATO DE OBRA EJECUTADOS, ENTRE ENTIDAD CONTRANTE Y FIRMA PRIVADA CONTRATISTA.
NO APORTA CONTRATO LABORAL O DE PRESTACIONES DE SERVICIOS ENTRE LA FIRMA PRIVADA Y EL PROFESIONAL PROPUESTO.
</t>
    </r>
    <r>
      <rPr>
        <sz val="10"/>
        <rFont val="Arial Narrow"/>
        <family val="2"/>
      </rPr>
      <t xml:space="preserve">CERTIFICACIÓN No. 2
APORTA CERTIFICACIÓN COMO DIRECTOR DE OBRA EXPEDIDA POR ENTIDAD PRIVADA (PERSONA JURIDICA) EN LA QUE ACREDITA LA CONSTRUCCIÓN DE EDIFICACION NO RESIDENCIAL.
</t>
    </r>
    <r>
      <rPr>
        <sz val="10"/>
        <color rgb="FFFF0000"/>
        <rFont val="Arial Narrow"/>
        <family val="2"/>
      </rPr>
      <t>EN LA DOCUMENTACIÓN APORTADA NO SE ACREDITA POR LA ENTIDAD CONTRATANTE LA EJECUCIÓN INFRAESTRUCTURA ELECTRICA Y/O CABLEADO ESTRUCTURADO Y/O REDES DE COMUNICACIÓN.
NO APORTA EL ACTA DE RECIBO FINAL Y/O ACTA DE LIQUIDACIÓN DE CADA UNO DE LOS CONTRATO DE OBRA EJECUTADOS, ENTRE ENTIDAD CONTRANTE Y FIRMA PRIVADA CONTRATISTA.
NO APORTA CONTRATO LABORAL O DE PRESTACIONES DE SERVICIOS ENTRE LA FIRMA PRIVADA Y EL PROFESIONAL PROPUESTO.</t>
    </r>
  </si>
  <si>
    <t>CERTIFICACIÓN No. 3
APORTA CERTIFICACIÓN Y CONTRATO DE OBRA COMO CONTRATISTA DE OBRA EXPEDIDA POR ENTIDAD PRIVADA (PERSONA JURIDICA) DE CONSTRUCCIÓN DE INFRAESTRUCTRA ELECTRICA DE EDIFICACIÓN NO RESIDENCIAL.</t>
  </si>
  <si>
    <r>
      <t xml:space="preserve">CERTIFICACIÓN No. 1
APORTA CERTIFICACIÓN COMO RESIDENTE DE OBRA EXPEDIDA POR ENTIDAD PRIVADA (PERSONA JURIDICA) EN LA QUE ACREDITA LA EJECUCIÓN DE 4 CONTRATOS DE REMODELACIÓN, ADECUACIÓN Y CONSTRUCCIÓN DE INFRAESTRUCTURA ELECTRICA Y/O CABLEADO ESTRUCTURADO DE EDIFICACIONES NO RESIDENCIALES
</t>
    </r>
    <r>
      <rPr>
        <sz val="10"/>
        <color rgb="FFFF0000"/>
        <rFont val="Arial Narrow"/>
        <family val="2"/>
      </rPr>
      <t>NO APORTA EL ACTA DE RECIBO FINAL Y/O ACTA DE LIQUIDACIÓN DE CADA UNO DE LOS CONTRATO DE OBRA EJECUTADOS, ENTRE ENTIDAD CONTRATANTE Y FIRMA PRIVADA CONTRATISTA.
NO APORTA CONTRATO LABORAL O DE PRESTACIONES DE SERVICIOS ENTRE LA FIRMA PRIVADA Y EL PROFESIONAL PROPUESTO.</t>
    </r>
    <r>
      <rPr>
        <sz val="10"/>
        <rFont val="Arial Narrow"/>
        <family val="2"/>
      </rPr>
      <t xml:space="preserve">
CERTIFICACIÓN No. 2
APORTA CERTIFICACIÓN COMO RESIDENTE DE OBRA EXPEDIDA POR ENTIDAD PRIVADA (PERSONA JURIDICA) EN LA QUE ACREDITA LA EJECUCIÓN DE UN CONTRATO DE CONSTRUCCIÓN Y REMODELACIÓN DE INFRAESTRUCTURA ELECTRICA Y/O CABLEADO ESTRUCTURADO DE EDIFICACION NO RESIDENCIAL
</t>
    </r>
    <r>
      <rPr>
        <sz val="10"/>
        <color rgb="FFFF0000"/>
        <rFont val="Arial Narrow"/>
        <family val="2"/>
      </rPr>
      <t>NO APORTA EL ACTA DE RECIBO FINAL Y/O ACTA DE LIQUIDACIÓN DEL CONTRATO DE OBRA EJECUTADO SUSCRITO ENTRE ENTIDAD CONTRANTE Y FIRMA PRIVADA CONTRATISTA.
NO APORTA CONTRATO LABORAL O DE PRESTACIONES DE SERVICIOS ENTRE LA FIRMA PRIVADA Y EL PROFESIONAL PROPUESTO.</t>
    </r>
    <r>
      <rPr>
        <sz val="10"/>
        <rFont val="Arial Narrow"/>
        <family val="2"/>
      </rPr>
      <t xml:space="preserve">
CERTIFICACIÓN No. 3
APORTA CERTIFICACIÓN COMO INGENIERO ELECTRICISTA EXPEDIDA POR ENTIDAD PRIVADA (PERSONA JURIDICA) EN LA QUE ACREDITA LA EJECUCIÓN DE UN CONTRATO DE CONSTRUCCIÓN Y REMODELACIÓN DE INFRAESTRUCTURA ELECTRICA Y/O CABLEADO ESTRUCTURADO DE EDIFICACION NO RESIDENCIAL
</t>
    </r>
    <r>
      <rPr>
        <sz val="10"/>
        <color rgb="FFFF0000"/>
        <rFont val="Arial Narrow"/>
        <family val="2"/>
      </rPr>
      <t>EL CARGO ACREDITADO NO CORRESPONDE CON EL CARGO ESPECIFICO DE DIRECTOR DE OBRA O RESIDENTE DE OBRA QUE SE REQUIERE EN EL PROCESO.
NO APORTA EL ACTA DE RECIBO FINAL Y/O ACTA DE LIQUIDACIÓN DEL CONTRATO DE OBRA EJECUTADO SUSCRITO ENTRE ENTIDAD CONTRANTE Y FIRMA PRIVADA CONTRATISTA.
NO APORTA CONTRATO LABORAL O DE PRESTACIONES DE SERVICIOS ENTRE LA FIRMA PRIVADA Y EL PROFESIONAL PROPUESTO.</t>
    </r>
  </si>
  <si>
    <r>
      <rPr>
        <b/>
        <sz val="10"/>
        <rFont val="Arial Narrow"/>
        <family val="2"/>
      </rPr>
      <t>TECNICO No. 01</t>
    </r>
    <r>
      <rPr>
        <sz val="10"/>
        <rFont val="Arial Narrow"/>
        <family val="2"/>
      </rPr>
      <t xml:space="preserve">
TECNICO ELECTRICISTA CONTEC TE-1,  TE-4, TE-5, TE-6
</t>
    </r>
    <r>
      <rPr>
        <sz val="10"/>
        <color rgb="FFFF0000"/>
        <rFont val="Arial Narrow"/>
        <family val="2"/>
      </rPr>
      <t>FECHA EXP. M.P. 23-MAR-2019</t>
    </r>
    <r>
      <rPr>
        <sz val="10"/>
        <rFont val="Arial Narrow"/>
        <family val="2"/>
      </rPr>
      <t xml:space="preserve">
APORTA CERTIFICADO ENTRENAMIENTO DE TRABAJO SEGURO EN ALTURAS
FECHA EXP. 18-MAR-2020
</t>
    </r>
    <r>
      <rPr>
        <b/>
        <sz val="10"/>
        <rFont val="Arial Narrow"/>
        <family val="2"/>
      </rPr>
      <t>TECNICO No. 02</t>
    </r>
    <r>
      <rPr>
        <sz val="10"/>
        <rFont val="Arial Narrow"/>
        <family val="2"/>
      </rPr>
      <t xml:space="preserve">
TECNICO ELECTRICISTA CONTEC TE-1, TE-2, TE-4, TE-5, TE-6
FECHA EXP. M.P. 29-JUL-2010
APORTA CERTIFICADO ENTRENAMIENTO DE TRABAJO SEGURO EN ALTURAS
FECHA EXP. 26-OCT-2020</t>
    </r>
  </si>
  <si>
    <r>
      <rPr>
        <b/>
        <sz val="10"/>
        <rFont val="Arial Narrow"/>
        <family val="2"/>
      </rPr>
      <t>TECNICO No. 01</t>
    </r>
    <r>
      <rPr>
        <sz val="10"/>
        <rFont val="Arial Narrow"/>
        <family val="2"/>
      </rPr>
      <t xml:space="preserve">
CERTIFICACIÓN No. 1
APORTA CERTIFICACIÓN COMO CONTRATISTA ELECTRICO EXPEDIDA POR ENTIDAD PRIVADA (PERSONA JURIDICA) EN LA QUE ACREDITA LA EJECUCIÓN DE 2 CONTRATOS DE INFRAESTRUCTURA ELECTRICA DE EDIFICACIONES NO RESIDENCIALES
</t>
    </r>
    <r>
      <rPr>
        <sz val="10"/>
        <color rgb="FFFF0000"/>
        <rFont val="Arial Narrow"/>
        <family val="2"/>
      </rPr>
      <t>EL CARGO ACREDITADO NO CORRESPONDE CON EL CARGO ESPECIFICO DE TECNICO ELECTRICO QUE SE REQUIERE EN EL PROCESO.</t>
    </r>
    <r>
      <rPr>
        <sz val="10"/>
        <rFont val="Arial Narrow"/>
        <family val="2"/>
      </rPr>
      <t xml:space="preserve">
</t>
    </r>
    <r>
      <rPr>
        <sz val="10"/>
        <color rgb="FFFF0000"/>
        <rFont val="Arial Narrow"/>
        <family val="2"/>
      </rPr>
      <t>NO APORTA EL ACTA DE RECIBO FINAL Y/O ACTA DE LIQUIDACIÓN DEL CONTRATO DE OBRA EJECUTADO SUSCRITO ENTRE ENTIDAD CONTRATANTE Y FIRMA PRIVADA CONTRATISTA.
NO APORTA CONTRATO LABORAL O DE PRESTACIONES DE SERVICIOS ENTRE LA FIRMA PRIVADA Y EL PROFESIONAL PROPUESTO.</t>
    </r>
    <r>
      <rPr>
        <sz val="10"/>
        <rFont val="Arial Narrow"/>
        <family val="2"/>
      </rPr>
      <t xml:space="preserve">
CERTIFICACIÓN No. 2
APORTA CERTIFICACIÓN DE PRESTACIÓN DE SERVICIOS EXPEDIDA POR ENTIDAD PRIVADA (PERSONA JURIDICA) EN EJECUCIÓN DE INFRAESTRUCTURA ELECTRICA Y CABLEADO ESTRUCTURADO. </t>
    </r>
    <r>
      <rPr>
        <sz val="10"/>
        <color rgb="FFFF0000"/>
        <rFont val="Arial Narrow"/>
        <family val="2"/>
      </rPr>
      <t>NO SE ESPECIFICA EN QUE PROYECTO LABORÓ.
EL CARGO ACREDITADO NO CORRESPONDE CON EL CARGO ESPECIFICO DE TECNICO ELECTRICO QUE SE REQUIERE EN EL PROCESO.</t>
    </r>
    <r>
      <rPr>
        <sz val="10"/>
        <rFont val="Arial Narrow"/>
        <family val="2"/>
      </rPr>
      <t xml:space="preserve">
</t>
    </r>
    <r>
      <rPr>
        <sz val="10"/>
        <color rgb="FFFF0000"/>
        <rFont val="Arial Narrow"/>
        <family val="2"/>
      </rPr>
      <t>NO APORTA EL ACTA DE RECIBO FINAL Y/O ACTA DE LIQUIDACIÓN DEL CONTRATO DE OBRA EJECUTADO SUSCRITO ENTRE ENTIDAD CONTRATANTE Y FIRMA PRIVADA CONTRATISTA.
NO APORTA CONTRATO LABORAL O DE PRESTACIONES DE SERVICIOS ENTRE LA FIRMA PRIVADA Y EL PROFESIONAL PROPUESTO.</t>
    </r>
    <r>
      <rPr>
        <sz val="10"/>
        <rFont val="Arial Narrow"/>
        <family val="2"/>
      </rPr>
      <t xml:space="preserve">
CERTIFICACIÓN No. 3
APORTA CERTIFICACIÓN COMO TECNICO ELECTRICISTA EXPEDIDA POR ENTIDAD PRIVADA (PERSONA JURIDICA) DE INFRAESTRUCTURA ELECTRICA DE EDIFICACION NO RESIDENCIAL.
</t>
    </r>
    <r>
      <rPr>
        <sz val="10"/>
        <color rgb="FFFF0000"/>
        <rFont val="Arial Narrow"/>
        <family val="2"/>
      </rPr>
      <t>NO APORTA EL ACTA DE RECIBO FINAL Y/O ACTA DE LIQUIDACIÓN DEL CONTRATO DE OBRA EJECUTADO SUSCRITO ENTRE ENTIDAD CONTRATANTE Y FIRMA PRIVADA CONTRATISTA.
NO APORTA CONTRATO LABORAL O DE PRESTACIONES DE SERVICIOS ENTRE LA FIRMA PRIVADA Y EL PROFESIONAL PROPUESTO.</t>
    </r>
  </si>
  <si>
    <r>
      <rPr>
        <b/>
        <sz val="10"/>
        <rFont val="Arial Narrow"/>
        <family val="2"/>
      </rPr>
      <t>TECNICO No. 02</t>
    </r>
    <r>
      <rPr>
        <sz val="10"/>
        <rFont val="Arial Narrow"/>
        <family val="2"/>
      </rPr>
      <t xml:space="preserve">
CERTIFICACIÓN No. 1
APORTA CERTIFICACIÓN COMO TECNICO ELECTRICO EXPEDIDA POR ENTIDAD PRIVADA (PERSONA JURIDICA). </t>
    </r>
    <r>
      <rPr>
        <sz val="10"/>
        <color rgb="FFFF0000"/>
        <rFont val="Arial Narrow"/>
        <family val="2"/>
      </rPr>
      <t>NO SE ESPECIFICA EN QUE PROYECTO LABORÓ PARA VERIFICAR EL TIPO DE CONTRATO EJECUTADO.</t>
    </r>
    <r>
      <rPr>
        <sz val="10"/>
        <rFont val="Arial Narrow"/>
        <family val="2"/>
      </rPr>
      <t xml:space="preserve">
</t>
    </r>
    <r>
      <rPr>
        <sz val="10"/>
        <color rgb="FFFF0000"/>
        <rFont val="Arial Narrow"/>
        <family val="2"/>
      </rPr>
      <t>NO APORTA EL ACTA DE RECIBO FINAL Y/O ACTA DE LIQUIDACIÓN DEL CONTRATO DE OBRA EJECUTADO SUSCRITO ENTRE ENTIDAD CONTRATANTE Y FIRMA PRIVADA CONTRATISTA.
NO APORTA CONTRATO LABORAL O DE PRESTACIONES DE SERVICIOS ENTRE LA FIRMA PRIVADA Y EL PROFESIONAL PROPUESTO.</t>
    </r>
    <r>
      <rPr>
        <sz val="10"/>
        <rFont val="Arial Narrow"/>
        <family val="2"/>
      </rPr>
      <t xml:space="preserve">
CERTIFICACIÓN No. 2
APORTA CERTIFICACIÓN COMO TECNICO ELECTRICO EXPEDIDA POR ENTIDAD PRIVADA (PERSONA JURIDICA). </t>
    </r>
    <r>
      <rPr>
        <sz val="10"/>
        <color rgb="FFFF0000"/>
        <rFont val="Arial Narrow"/>
        <family val="2"/>
      </rPr>
      <t>NO SE ESPECIFICA EN QUE PROYECTO LABORÓ PARA VERIFICAR EL TIPO DE CONTRATO EJECUTADO.
NO APORTA EL ACTA DE RECIBO FINAL Y/O ACTA DE LIQUIDACIÓN DEL CONTRATO DE OBRA EJECUTADO SUSCRITO ENTRE ENTIDAD CONTRATANTE Y FIRMA PRIVADA CONTRATISTA.
NO APORTA CONTRATO LABORAL O DE PRESTACIONES DE SERVICIOS ENTRE LA FIRMA PRIVADA Y EL PROFESIONAL PROPUESTO.</t>
    </r>
    <r>
      <rPr>
        <sz val="10"/>
        <rFont val="Arial Narrow"/>
        <family val="2"/>
      </rPr>
      <t xml:space="preserve">
CERTIFICACIÓN No. 3
APORTA CERTIFICACIÓN COMO TECNICO ELECTRICISTA EXPEDIDA POR ENTIDAD PRIVADA (PERSONA JURIDICA). </t>
    </r>
    <r>
      <rPr>
        <sz val="10"/>
        <color rgb="FFFF0000"/>
        <rFont val="Arial Narrow"/>
        <family val="2"/>
      </rPr>
      <t xml:space="preserve">NO SE ESPECIFICA EN QUE PROYECTO LABORÓ PARA VERIFICAR EL TIPO DE CONTRATO EJECUTADO.
NO APORTA EL ACTA DE RECIBO FINAL Y/O ACTA DE LIQUIDACIÓN DEL CONTRATO DE OBRA EJECUTADO SUSCRITO ENTRE ENTIDAD CONTRATANTE Y FIRMA PRIVADA CONTRATISTA.
NO APORTA CONTRATO LABORAL O DE PRESTACIONES DE SERVICIOS ENTRE LA FIRMA PRIVADA Y EL PROFESIONAL PROPUESTO.
</t>
    </r>
    <r>
      <rPr>
        <sz val="10"/>
        <rFont val="Arial Narrow"/>
        <family val="2"/>
      </rPr>
      <t xml:space="preserve">
CERTIFICACIÓN No. 4
APORTA CERTIFICACIÓN COMO CONTRATISTA ELECTRICO EXPEDIDA POR ENTIDAD PRIVADA (PERSONA JURIDICA) DE INFRAESTRUCTURA ELECTRICA Y CABLEADO ESTRUCTURADO  DE EDIFICACION NO RESIDENCIAL.
</t>
    </r>
    <r>
      <rPr>
        <sz val="10"/>
        <color rgb="FFFF0000"/>
        <rFont val="Arial Narrow"/>
        <family val="2"/>
      </rPr>
      <t xml:space="preserve">EL CARGO ACREDITADO NO CORRESPONDE CON EL CARGO ESPECIFICO DE TECNICO ELECTRICO QUE SE REQUIERE EN EL PROCESO.
NO APORTA EL ACTA DE RECIBO FINAL Y/O ACTA DE LIQUIDACIÓN DEL CONTRATO DE OBRA EJECUTADO SUSCRITO ENTRE ENTIDAD CONTRATANTE Y FIRMA PRIVADA CONTRATISTA.
NO APORTA CONTRATO LABORAL O DE PRESTACIONES DE SERVICIOS ENTRE LA FIRMA PRIVADA Y EL PROFESIONAL PROPUESTO.
</t>
    </r>
    <r>
      <rPr>
        <sz val="10"/>
        <rFont val="Arial Narrow"/>
        <family val="2"/>
      </rPr>
      <t xml:space="preserve">CERTIFICACIÓN No. 5
APORTA CERTIFICACIÓN COMO TECNICO ELECTRICISTA EXPEDIDA POR ENTIDAD PRIVADA (PERSONA JURIDICA) DE INFRAESTRUCTURA ELECTRICA Y CABLEADO ESTRUCTURADO  DE EDIFICACION NO RESIDENCIAL.
</t>
    </r>
    <r>
      <rPr>
        <sz val="10"/>
        <color rgb="FFFF0000"/>
        <rFont val="Arial Narrow"/>
        <family val="2"/>
      </rPr>
      <t>NO APORTA EL ACTA DE RECIBO FINAL Y/O ACTA DE LIQUIDACIÓN DEL CONTRATO DE OBRA EJECUTADO SUSCRITO ENTRE ENTIDAD CONTRATANTE Y FIRMA PRIVADA CONTRATISTA.
NO APORTA CONTRATO LABORAL O DE PRESTACIONES DE SERVICIOS ENTRE LA FIRMA PRIVADA Y EL PROFESIONAL PROPUESTO.</t>
    </r>
  </si>
  <si>
    <r>
      <t xml:space="preserve">CERTIFICACIÓN No. 1
APORTA CERTIFICACIÓN COMO PROFESIONAL SISO EXPEDIDA POR PERSONA NATURAL. </t>
    </r>
    <r>
      <rPr>
        <sz val="10"/>
        <color rgb="FFFF0000"/>
        <rFont val="Arial Narrow"/>
        <family val="2"/>
      </rPr>
      <t>NO SE ESPECIFICA EN QUE PROYECTO LABORÓ PARA VERIFICAR EL TIPO DE CONTRATO EJECUTADO.</t>
    </r>
    <r>
      <rPr>
        <sz val="10"/>
        <rFont val="Arial Narrow"/>
        <family val="2"/>
      </rPr>
      <t xml:space="preserve">
</t>
    </r>
    <r>
      <rPr>
        <sz val="10"/>
        <color rgb="FFFF0000"/>
        <rFont val="Arial Narrow"/>
        <family val="2"/>
      </rPr>
      <t>EL CARGO ACREDITADO NO CORRESPONDE CON EL CARGO ESPECIFICO DE PROFESIONAL SISOMA QUE SE REQUIERE EN EL PROCESO.
NO APORTA EL ACTA DE RECIBO FINAL Y/O ACTA DE LIQUIDACIÓN DEL CONTRATO DE OBRA EJECUTADO SUSCRITO ENTRE ENTIDAD CONTRATANTE Y FIRMA PRIVADA CONTRATISTA.</t>
    </r>
    <r>
      <rPr>
        <sz val="10"/>
        <rFont val="Arial Narrow"/>
        <family val="2"/>
      </rPr>
      <t xml:space="preserve">
</t>
    </r>
    <r>
      <rPr>
        <sz val="10"/>
        <color rgb="FFFF0000"/>
        <rFont val="Arial Narrow"/>
        <family val="2"/>
      </rPr>
      <t>NO APORTA CONTRATO LABORAL O DE PRESTACIONES DE SERVICIOS ENTRE LA PERSONA NATURAL Y EL PROFESIONAL PROPUESTO.</t>
    </r>
    <r>
      <rPr>
        <sz val="10"/>
        <rFont val="Arial Narrow"/>
        <family val="2"/>
      </rPr>
      <t xml:space="preserve">
CERTIFICACIÓN No. 2
APORTA CERTIFICACIÓN COMO RESIDENTE SST-MAS EXPEDIDA POR ENTIDAD PRIVADA (PERSONA JURIDICA). </t>
    </r>
    <r>
      <rPr>
        <sz val="10"/>
        <color rgb="FFFF0000"/>
        <rFont val="Arial Narrow"/>
        <family val="2"/>
      </rPr>
      <t>NO SE ESPECIFICA EN QUE PROYECTO LABORÓ PARA VERIFICAR EL TIPO DE CONTRATO EJECUTADO.
EL CARGO ACREDITADO NO CORRESPONDE CON EL CARGO ESPECIFICO DE PROFESIONAL SISOMA QUE SE REQUIERE EN EL PROCESO.</t>
    </r>
    <r>
      <rPr>
        <sz val="10"/>
        <rFont val="Arial Narrow"/>
        <family val="2"/>
      </rPr>
      <t xml:space="preserve">
</t>
    </r>
    <r>
      <rPr>
        <sz val="10"/>
        <color rgb="FFFF0000"/>
        <rFont val="Arial Narrow"/>
        <family val="2"/>
      </rPr>
      <t>NO APORTA EL ACTA DE RECIBO FINAL Y/O ACTA DE LIQUIDACIÓN DEL CONTRATO DE OBRA EJECUTADO SUSCRITO ENTRE ENTIDAD CONTRATANTE Y FIRMA PRIVADA CONTRATISTA.
NO APORTA CONTRATO LABORAL O DE PRESTACIONES DE SERVICIOS ENTRE LA FIRMA PRIVADA Y EL PROFESIONAL PROPUESTO.</t>
    </r>
    <r>
      <rPr>
        <sz val="10"/>
        <rFont val="Arial Narrow"/>
        <family val="2"/>
      </rPr>
      <t xml:space="preserve">
CERTIFICACIÓN No. 3
APORTA CERTIFICACIÓN COMO SUPERVISOR EN SALUD OCUPACIONAL Y SEGURIDAD INDUSTRIAL EXPEDIDA POR PERSONA NATURAL. </t>
    </r>
    <r>
      <rPr>
        <sz val="10"/>
        <color rgb="FFFF0000"/>
        <rFont val="Arial Narrow"/>
        <family val="2"/>
      </rPr>
      <t>NO SE ESPECIFICA EN QUE PROYECTO LABORÓ PARA VERIFICAR EL TIPO DE CONTRATO EJECUTADO.</t>
    </r>
    <r>
      <rPr>
        <sz val="10"/>
        <rFont val="Arial Narrow"/>
        <family val="2"/>
      </rPr>
      <t xml:space="preserve">
</t>
    </r>
    <r>
      <rPr>
        <sz val="10"/>
        <color rgb="FFFF0000"/>
        <rFont val="Arial Narrow"/>
        <family val="2"/>
      </rPr>
      <t>EL CARGO ACREDITADO NO CORRESPONDE CON EL CARGO ESPECIFICO DE PROFESIONAL SISOMA QUE SE REQUIERE EN EL PROCESO.
NO APORTA EL ACTA DE RECIBO FINAL Y/O ACTA DE LIQUIDACIÓN DEL CONTRATO DE OBRA EJECUTADO SUSCRITO ENTRE ENTIDAD CONTRATANTE Y FIRMA PRIVADA CONTRATISTA.
NO APORTA CONTRATO LABORAL O DE PRESTACIONES DE SERVICIOS ENTRE LA FIRMA PRIVADA Y EL PROFESIONAL PROPUESTO.</t>
    </r>
  </si>
  <si>
    <r>
      <t xml:space="preserve">CONTRATO No. 1
APORTA CERTIFICACIÓN COMO ASESOR EN REDES DE TELECOMUNICACIONES EXPEDIDA POR ENTIDAD PRIVADA (PERSONA JURIDICA) PARA PROYECTOS DE REDES DE CABLEADO ESTRUCTURADO.
APORTA ACTA DE LIQUIDACIÓN DEL CONTRATO DE OBRA EJECUTADO EXPEDIDA POR ENTIDAD PUBLICA.
</t>
    </r>
    <r>
      <rPr>
        <sz val="10"/>
        <color rgb="FFFF0000"/>
        <rFont val="Arial Narrow"/>
        <family val="2"/>
      </rPr>
      <t>NO APORTA CONTRATO LABORAL O DE PRESTACIONES DE SERVICIOS ENTRE LA FIRMA PRIVADA Y EL PROFESIONAL PROPUESTO.</t>
    </r>
    <r>
      <rPr>
        <sz val="10"/>
        <rFont val="Arial Narrow"/>
        <family val="2"/>
      </rPr>
      <t xml:space="preserve">
CONTRATO No. 2
APORTA CERTIFICACIÓN COMO ASESOR EN REDES DE TELECOMUNICACIONES EXPEDIDA POR ENTIDAD PRIVADA (PERSONA JURIDICA) PARA PROYECTOS DE REDES DE CABLEADO ESTRUCTURADO.
APORTA ACTA DE LIQUIDACIÓN DEL CONTRATO DE OBRA EJECUTADO EXPEDIDA POR ENTIDAD PUBLICA.
</t>
    </r>
    <r>
      <rPr>
        <sz val="10"/>
        <color rgb="FFFF0000"/>
        <rFont val="Arial Narrow"/>
        <family val="2"/>
      </rPr>
      <t xml:space="preserve">NO APORTA CONTRATO LABORAL O DE PRESTACIONES DE SERVICIOS ENTRE LA FIRMA PRIVADA Y EL PROFESIONAL PROPUESTO.
</t>
    </r>
    <r>
      <rPr>
        <sz val="10"/>
        <rFont val="Arial Narrow"/>
        <family val="2"/>
      </rPr>
      <t xml:space="preserve">CONTRATO No. 3
APORTA CONTRATO COMO CONSULTOR EN REDES DE MEDIA TENSIÓN SUSCRITA CON ENTIDAD PUBLICA.
</t>
    </r>
    <r>
      <rPr>
        <sz val="10"/>
        <color rgb="FFFF0000"/>
        <rFont val="Arial Narrow"/>
        <family val="2"/>
      </rPr>
      <t>DOCUMENTO NO VALIDO PARA ACREDITAR EXPERIENCIA ESPECIFICA EN ATENCIÓN AL REQUERIMIENTO DEL PLIEGO DE CONDICIONES</t>
    </r>
  </si>
  <si>
    <r>
      <rPr>
        <b/>
        <sz val="10"/>
        <rFont val="Arial Narrow"/>
        <family val="2"/>
      </rPr>
      <t>DIRECTOR DE OBRA</t>
    </r>
    <r>
      <rPr>
        <sz val="10"/>
        <rFont val="Arial Narrow"/>
        <family val="2"/>
      </rPr>
      <t xml:space="preserve">
CONTRATO No. 1
APORTA CERTIFICACIÓN COMO DIRECTOR DE OBRA EXPEDIDA POR ENTIDAD PRIVADA (PERSONA JURIDICA) DE REDES DE CABLEADO ESTRUCTURADO.
APORTA ACTA DE LIQUIDACIÓN DEL CONTRATO DE OBRA EJECUTADO EXPEDIDA POR ENTIDAD PUBLICA.
</t>
    </r>
    <r>
      <rPr>
        <sz val="10"/>
        <color rgb="FFFF0000"/>
        <rFont val="Arial Narrow"/>
        <family val="2"/>
      </rPr>
      <t>NO APORTA CONTRATO LABORAL O DE PRESTACIONES DE SERVICIOS ENTRE LA FIRMA PRIVADA Y EL PROFESIONAL PROPUESTO.</t>
    </r>
    <r>
      <rPr>
        <sz val="10"/>
        <rFont val="Arial Narrow"/>
        <family val="2"/>
      </rPr>
      <t xml:space="preserve">
CONTRATO No. 2
APORTA CERTIFICACIÓN COMO DIRECTOR DE OBRA EXPEDIDA POR ENTIDAD PRIVADA (PERSONA JURIDICA) DE REDES DE CABLEADO ESTRUCTURADO.
</t>
    </r>
    <r>
      <rPr>
        <sz val="10"/>
        <color rgb="FFFF0000"/>
        <rFont val="Arial Narrow"/>
        <family val="2"/>
      </rPr>
      <t>APORTA CERTIFICACIÓN DEL CONTRATO DE OBRA EJECUTADO EXPEDIDA POR ENTIDAD PUBLICA. DOCUMENTO NO VALIDADO, NO ADJUNTA ACTA DE RECIBO FINAL Y/O ACTA DE LIQUIDACIÓN.
NO APORTA CONTRATO LABORAL O DE PRESTACIONES DE SERVICIOS ENTRE LA FIRMA PRIVADA Y EL PROFESIONAL PROPUESTO.</t>
    </r>
  </si>
  <si>
    <r>
      <rPr>
        <b/>
        <sz val="10"/>
        <rFont val="Arial Narrow"/>
        <family val="2"/>
      </rPr>
      <t>RESIDENTE DE OBRA</t>
    </r>
    <r>
      <rPr>
        <sz val="10"/>
        <rFont val="Arial Narrow"/>
        <family val="2"/>
      </rPr>
      <t xml:space="preserve">
CONTRATO No. 1
APORTA CERTIFICACIÓN COMO RESIDENTE DE OBRA EXPEDIDA POR ENTIDAD PRIVADA (PERSONA JURIDICA) DE REDES DE CABLEADO ESTRUCTURADO.
APORTA ACTA DE LIQUIDACIÓN DEL CONTRATO DE OBRA EJECUTADO EXPEDIDA POR ENTIDAD PUBLICA.
</t>
    </r>
    <r>
      <rPr>
        <sz val="10"/>
        <color rgb="FFFF0000"/>
        <rFont val="Arial Narrow"/>
        <family val="2"/>
      </rPr>
      <t>NO APORTA CONTRATO LABORAL O DE PRESTACIONES DE SERVICIOS ENTRE LA FIRMA PRIVADA Y EL PROFESIONAL PROPUESTO.</t>
    </r>
    <r>
      <rPr>
        <sz val="10"/>
        <rFont val="Arial Narrow"/>
        <family val="2"/>
      </rPr>
      <t xml:space="preserve">
CONTRATO No. 2
APORTA CERTIFICACIÓN COMO RESIDENTE DE OBRA EXPEDIDA POR ENTIDAD PRIVADA (PERSONA JURIDICA) DE REDES DE CABLEADO ESTRUCTURADO.
</t>
    </r>
    <r>
      <rPr>
        <sz val="10"/>
        <color rgb="FFFF0000"/>
        <rFont val="Arial Narrow"/>
        <family val="2"/>
      </rPr>
      <t>APORTA CERTIFICACIÓN DEL CONTRATO DE OBRA EJECUTADO EXPEDIDA POR ENTIDAD PUBLICA. DOCUMENTO NO VALIDADO, NO ADJUNTA ACTA DE RECIBO FINAL Y/O ACTA DE LIQUIDACIÓN.
NO APORTA CONTRATO LABORAL O DE PRESTACIONES DE SERVICIOS ENTRE LA FIRMA PRIVADA Y EL PROFESIONAL PROPUESTO.</t>
    </r>
  </si>
  <si>
    <t>NO SE ASIGNA PUNTAJE - DEBE ESTAR HABILITADO</t>
  </si>
  <si>
    <r>
      <t xml:space="preserve">CERTIFICACIÓN No. 1
APORTA CERTIFICACIÓN COMO ASESOR EN EL AREA DE ENERGÍA ELECTRICA EXPEDIDA POR ENTIDAD PRIVADA (PERSONA JURIDICA). </t>
    </r>
    <r>
      <rPr>
        <sz val="10"/>
        <color rgb="FFFF0000"/>
        <rFont val="Arial Narrow"/>
        <family val="2"/>
      </rPr>
      <t>NO ESPECIFICA PARA QUE TIPO DE PROYECTOS.
EL CARGO ACREDITADO NO CORRESPONDE CON EL CARGO ESPECIFICO DE TECNICO ELECTRICO QUE SE REQUIERE EN EL PROCESO.</t>
    </r>
    <r>
      <rPr>
        <sz val="10"/>
        <rFont val="Arial Narrow"/>
        <family val="2"/>
      </rPr>
      <t xml:space="preserve">
</t>
    </r>
    <r>
      <rPr>
        <sz val="10"/>
        <color rgb="FFFF0000"/>
        <rFont val="Arial Narrow"/>
        <family val="2"/>
      </rPr>
      <t>NO APORTA EL ACTA DE RECIBO FINAL Y/O ACTA DE LIQUIDACIÓN DEL CONTRATO DE OBRA EJECUTADO SUSCRITO ENTRE ENTIDAD CONTRATANTE Y FIRMA PRIVADA CONTRATISTA.
NO APORTA CONTRATO LABORAL O DE PRESTACIONES DE SERVICIOS ENTRE LA FIRMA PRIVADA Y EL PROFESIONAL PROPUESTO.</t>
    </r>
    <r>
      <rPr>
        <sz val="10"/>
        <rFont val="Arial Narrow"/>
        <family val="2"/>
      </rPr>
      <t xml:space="preserve">
CERTIFICACIÓN No. 2
APORTA CERTIFICACIÓN COMO DOCENTE DE CATEDRA EXPEDIDA POR ENTIDAD PRIVADA (PERSONA JURIDICA). 
</t>
    </r>
    <r>
      <rPr>
        <sz val="10"/>
        <color rgb="FFFF0000"/>
        <rFont val="Arial Narrow"/>
        <family val="2"/>
      </rPr>
      <t>EL CARGO ACREDITADO NO CORRESPONDE CON EL CARGO ESPECIFICO DE TECNICO ELECTRICO QUE SE REQUIERE EN EL PROCESO.</t>
    </r>
    <r>
      <rPr>
        <sz val="10"/>
        <rFont val="Arial Narrow"/>
        <family val="2"/>
      </rPr>
      <t xml:space="preserve">
</t>
    </r>
    <r>
      <rPr>
        <sz val="10"/>
        <color rgb="FFFF0000"/>
        <rFont val="Arial Narrow"/>
        <family val="2"/>
      </rPr>
      <t xml:space="preserve">NO APORTA EL ACTA DE RECIBO FINAL Y/O ACTA DE LIQUIDACIÓN DEL CONTRATO DE OBRA EJECUTADO SUSCRITO ENTRE ENTIDAD CONTRATANTE Y FIRMA PRIVADA CONTRATISTA.
NO APORTA CONTRATO LABORAL O DE PRESTACIONES DE SERVICIOS ENTRE LA FIRMA PRIVADA Y EL PROFESIONAL PROPUESTO.
</t>
    </r>
    <r>
      <rPr>
        <sz val="10"/>
        <rFont val="Arial Narrow"/>
        <family val="2"/>
      </rPr>
      <t xml:space="preserve">CONTRATO No. 3
APORTA CERTIFICACIÓN COMO INGENIERO ELECTRICISTA EXPEDIDA POR ENTIDAD PRIVADA (PERSONA JURIDICA). </t>
    </r>
    <r>
      <rPr>
        <sz val="10"/>
        <color rgb="FFFF0000"/>
        <rFont val="Arial Narrow"/>
        <family val="2"/>
      </rPr>
      <t>NO SE ESPECIFICA EN QUE PROYECTO LABORÓ.</t>
    </r>
    <r>
      <rPr>
        <sz val="10"/>
        <rFont val="Arial Narrow"/>
        <family val="2"/>
      </rPr>
      <t xml:space="preserve">
</t>
    </r>
    <r>
      <rPr>
        <sz val="10"/>
        <color rgb="FFFF0000"/>
        <rFont val="Arial Narrow"/>
        <family val="2"/>
      </rPr>
      <t>EL CARGO ACREDITADO NO CORRESPONDE CON EL CARGO ESPECIFICO DE TECNICO ELECTRICO QUE SE REQUIERE EN EL PROCESO.
NO APORTA EL ACTA DE RECIBO FINAL Y/O ACTA DE LIQUIDACIÓN DEL CONTRATO DE OBRA EJECUTADO SUSCRITO ENTRE ENTIDAD CONTRATANTE Y FIRMA PRIVADA CONTRATISTA.
NO APORTA CONTRATO LABORAL O DE PRESTACIONES DE SERVICIOS ENTRE LA FIRMA PRIVADA Y EL PROFESIONAL PROPUESTO.</t>
    </r>
  </si>
  <si>
    <r>
      <rPr>
        <b/>
        <sz val="10"/>
        <rFont val="Arial Narrow"/>
        <family val="2"/>
      </rPr>
      <t>DIRECTOR DE OBRA</t>
    </r>
    <r>
      <rPr>
        <sz val="10"/>
        <rFont val="Arial Narrow"/>
        <family val="2"/>
      </rPr>
      <t xml:space="preserve">
CONTRATO No. 1
APORTA CERTIFICACIÓN COMO DIRECTOR DE OBRA EXPEDIDA POR ENTIDAD PRIVADA (PERSONA JURIDICA) DE INFRAESTRUCTURA ELECTRICA DE EDIFICACIÓN RESIDENCIAL.
</t>
    </r>
    <r>
      <rPr>
        <sz val="10"/>
        <color rgb="FFFF0000"/>
        <rFont val="Arial Narrow"/>
        <family val="2"/>
      </rPr>
      <t>NO APORTA EL ACTA DE RECIBO FINAL Y/O ACTA DE LIQUIDACIÓN DEL CONTRATO DE OBRA EJECUTADO SUSCRITO ENTRE ENTIDAD CONTRATANTE Y FIRMA PRIVADA CONTRATISTA.
NO APORTA CONTRATO LABORAL O DE PRESTACIONES DE SERVICIOS ENTRE LA FIRMA PRIVADA Y EL PROFESIONAL PROPUESTO.</t>
    </r>
  </si>
  <si>
    <r>
      <rPr>
        <b/>
        <sz val="10"/>
        <rFont val="Arial Narrow"/>
        <family val="2"/>
      </rPr>
      <t>RESIDENTE DE OBRA</t>
    </r>
    <r>
      <rPr>
        <sz val="10"/>
        <rFont val="Arial Narrow"/>
        <family val="2"/>
      </rPr>
      <t xml:space="preserve">
CONTRATO No. 1
APORTA CERTIFICACIÓN COMO DIRECTOR DE OBRA EXPEDIDA POR ENTIDAD PRIVADA (PERSONA JURIDICA) DE INFRAESTRUCTURA ELECTRICA DE EDIFICACIÓN RESIDENCIAL.
</t>
    </r>
    <r>
      <rPr>
        <sz val="10"/>
        <color rgb="FFFF0000"/>
        <rFont val="Arial Narrow"/>
        <family val="2"/>
      </rPr>
      <t>NO APORTA EL ACTA DE RECIBO FINAL Y/O ACTA DE LIQUIDACIÓN DEL CONTRATO DE OBRA EJECUTADO SUSCRITO ENTRE ENTIDAD CONTRATANTE Y FIRMA PRIVADA CONTRATISTA.
NO APORTA CONTRATO LABORAL O DE PRESTACIONES DE SERVICIOS ENTRE LA FIRMA PRIVADA Y EL PROFESIONAL PROPUESTO.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</si>
</sst>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2" formatCode="_-&quot;$&quot;\ * #,##0_-;\-&quot;$&quot;\ * #,##0_-;_-&quot;$&quot;\ * &quot;-&quot;_-;_-@_-"/>
    <numFmt numFmtId="41" formatCode="_-* #,##0_-;\-* #,##0_-;_-* &quot;-&quot;_-;_-@_-"/>
    <numFmt numFmtId="43" formatCode="_-* #,##0.00_-;\-* #,##0.00_-;_-* &quot;-&quot;??_-;_-@_-"/>
    <numFmt numFmtId="164" formatCode="_-&quot;$&quot;* #,##0.00_-;\-&quot;$&quot;* #,##0.00_-;_-&quot;$&quot;* &quot;-&quot;??_-;_-@_-"/>
    <numFmt numFmtId="165" formatCode="_-* #,##0.00\ _€_-;\-* #,##0.00\ _€_-;_-* &quot;-&quot;??\ _€_-;_-@_-"/>
    <numFmt numFmtId="166" formatCode="_ * #,##0_ ;_ * \-#,##0_ ;_ * &quot;-&quot;??_ ;_ @_ "/>
    <numFmt numFmtId="167" formatCode="_ &quot;$&quot;\ * #,##0_ ;_ &quot;$&quot;\ * \-#,##0_ ;_ &quot;$&quot;\ * &quot;-&quot;_ ;_ @_ "/>
    <numFmt numFmtId="168" formatCode="&quot;$&quot;\ #,##0"/>
    <numFmt numFmtId="169" formatCode="_ &quot;$&quot;\ * #,##0.00_ ;_ &quot;$&quot;\ * \-#,##0.00_ ;_ &quot;$&quot;\ * &quot;-&quot;??_ ;_ @_ "/>
    <numFmt numFmtId="170" formatCode="&quot;$&quot;\ #,##0.00"/>
    <numFmt numFmtId="171" formatCode="_ * #,##0.00_ ;_ * \-#,##0.00_ ;_ * &quot;-&quot;??_ ;_ @_ "/>
    <numFmt numFmtId="172" formatCode="_-* #,##0\ _€_-;\-* #,##0\ _€_-;_-* &quot;-&quot;??\ _€_-;_-@_-"/>
    <numFmt numFmtId="173" formatCode="_-* #,##0_-;\-* #,##0_-;_-* &quot;-&quot;??_-;_-@_-"/>
    <numFmt numFmtId="174" formatCode="_-* #,##0.00_-;\-* #,##0.00_-;_-* &quot;-&quot;_-;_-@_-"/>
    <numFmt numFmtId="175" formatCode="0.000"/>
    <numFmt numFmtId="176" formatCode="_-&quot;$&quot;* #,##0_-;\-&quot;$&quot;* #,##0_-;_-&quot;$&quot;* &quot;-&quot;??_-;_-@_-"/>
    <numFmt numFmtId="177" formatCode="_(* #,##0.00_);_(* \(#,##0.00\);_(* &quot;-&quot;??_);_(@_)"/>
    <numFmt numFmtId="178" formatCode="_(&quot;$&quot;\ * #,##0.00_);_(&quot;$&quot;\ * \(#,##0.00\);_(&quot;$&quot;\ * &quot;-&quot;??_);_(@_)"/>
    <numFmt numFmtId="179" formatCode="0.0000%"/>
    <numFmt numFmtId="180" formatCode="0.000%"/>
    <numFmt numFmtId="181" formatCode="0\ &quot;PUNTOS&quot;"/>
    <numFmt numFmtId="182" formatCode="_ [$$-240A]\ * #,##0_ ;_ [$$-240A]\ * \-#,##0_ ;_ [$$-240A]\ * &quot;-&quot;_ ;_ @_ "/>
  </numFmts>
  <fonts count="48"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b/>
      <sz val="10"/>
      <name val="Arial"/>
      <family val="2"/>
    </font>
    <font>
      <sz val="10"/>
      <name val="Arial"/>
      <family val="2"/>
    </font>
    <font>
      <sz val="11"/>
      <color rgb="FFFF0000"/>
      <name val="Calibri"/>
      <family val="2"/>
      <scheme val="minor"/>
    </font>
    <font>
      <sz val="12"/>
      <name val="Arial Narrow"/>
      <family val="2"/>
    </font>
    <font>
      <sz val="10"/>
      <name val="Arial Narrow"/>
      <family val="2"/>
    </font>
    <font>
      <b/>
      <sz val="12"/>
      <name val="Arial Narrow"/>
      <family val="2"/>
    </font>
    <font>
      <b/>
      <sz val="10"/>
      <name val="Arial Narrow"/>
      <family val="2"/>
    </font>
    <font>
      <b/>
      <sz val="11"/>
      <name val="Arial Narrow"/>
      <family val="2"/>
    </font>
    <font>
      <sz val="10"/>
      <color rgb="FFFF0000"/>
      <name val="Calibri"/>
      <family val="2"/>
      <scheme val="minor"/>
    </font>
    <font>
      <sz val="10"/>
      <name val="Arial"/>
      <family val="2"/>
    </font>
    <font>
      <sz val="10"/>
      <name val="Arial"/>
      <family val="2"/>
    </font>
    <font>
      <b/>
      <sz val="11"/>
      <color rgb="FFFFC000"/>
      <name val="Calibri"/>
      <family val="2"/>
      <scheme val="minor"/>
    </font>
    <font>
      <b/>
      <sz val="11"/>
      <name val="Calibri"/>
      <family val="2"/>
      <scheme val="minor"/>
    </font>
    <font>
      <b/>
      <sz val="14"/>
      <name val="Arial Narrow"/>
      <family val="2"/>
    </font>
    <font>
      <sz val="14"/>
      <name val="Arial Narrow"/>
      <family val="2"/>
    </font>
    <font>
      <b/>
      <sz val="14"/>
      <color rgb="FFFF0000"/>
      <name val="Arial Narrow"/>
      <family val="2"/>
    </font>
    <font>
      <sz val="10"/>
      <name val="Arial"/>
      <family val="2"/>
    </font>
    <font>
      <b/>
      <sz val="14"/>
      <color rgb="FF0070C0"/>
      <name val="Arial Narrow"/>
      <family val="2"/>
    </font>
    <font>
      <sz val="10"/>
      <name val="Arial"/>
      <family val="2"/>
    </font>
    <font>
      <sz val="11"/>
      <color theme="1"/>
      <name val="Arial Narrow"/>
      <family val="2"/>
    </font>
    <font>
      <sz val="11"/>
      <color indexed="8"/>
      <name val="Calibri"/>
      <family val="2"/>
    </font>
    <font>
      <sz val="11"/>
      <color rgb="FF000000"/>
      <name val="Calibri"/>
      <family val="2"/>
      <charset val="204"/>
    </font>
    <font>
      <b/>
      <sz val="11"/>
      <color theme="1"/>
      <name val="Calibri"/>
      <family val="2"/>
      <scheme val="minor"/>
    </font>
    <font>
      <sz val="11"/>
      <name val="Arial Narrow"/>
      <family val="2"/>
    </font>
    <font>
      <b/>
      <u/>
      <sz val="10"/>
      <name val="Arial Narrow"/>
      <family val="2"/>
    </font>
    <font>
      <b/>
      <sz val="20"/>
      <name val="Arial Narrow"/>
      <family val="2"/>
    </font>
    <font>
      <b/>
      <sz val="20"/>
      <color theme="1"/>
      <name val="Calibri"/>
      <family val="2"/>
      <scheme val="minor"/>
    </font>
    <font>
      <b/>
      <sz val="12"/>
      <color theme="1"/>
      <name val="Arial"/>
      <family val="2"/>
    </font>
    <font>
      <sz val="12"/>
      <color theme="1"/>
      <name val="Calibri"/>
      <family val="2"/>
      <scheme val="minor"/>
    </font>
    <font>
      <b/>
      <sz val="12"/>
      <color rgb="FFFF0000"/>
      <name val="Arial Narrow"/>
      <family val="2"/>
    </font>
    <font>
      <b/>
      <sz val="9"/>
      <name val="Arial Narrow"/>
      <family val="2"/>
    </font>
    <font>
      <sz val="10"/>
      <color rgb="FFFF0000"/>
      <name val="Arial Narrow"/>
      <family val="2"/>
    </font>
    <font>
      <b/>
      <sz val="10"/>
      <color rgb="FFFF0000"/>
      <name val="Calibri"/>
      <family val="2"/>
      <scheme val="minor"/>
    </font>
    <font>
      <sz val="9"/>
      <name val="Arial Narrow"/>
      <family val="2"/>
    </font>
    <font>
      <b/>
      <sz val="10"/>
      <color rgb="FF000000"/>
      <name val="Arial Narrow"/>
      <family val="2"/>
    </font>
    <font>
      <sz val="10"/>
      <color theme="1"/>
      <name val="Arial Narrow"/>
      <family val="2"/>
    </font>
    <font>
      <sz val="10"/>
      <color rgb="FF000000"/>
      <name val="Arial Narrow"/>
      <family val="2"/>
    </font>
    <font>
      <sz val="9"/>
      <color rgb="FFFF0000"/>
      <name val="Arial Narrow"/>
      <family val="2"/>
    </font>
    <font>
      <sz val="12"/>
      <color rgb="FFFF0000"/>
      <name val="Calibri"/>
      <family val="2"/>
      <scheme val="minor"/>
    </font>
  </fonts>
  <fills count="19">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002060"/>
        <bgColor indexed="64"/>
      </patternFill>
    </fill>
    <fill>
      <patternFill patternType="solid">
        <fgColor theme="2" tint="-9.9978637043366805E-2"/>
        <bgColor indexed="64"/>
      </patternFill>
    </fill>
    <fill>
      <patternFill patternType="solid">
        <fgColor rgb="FF9BC2E6"/>
        <bgColor indexed="64"/>
      </patternFill>
    </fill>
    <fill>
      <patternFill patternType="solid">
        <fgColor rgb="FFDDEBF7"/>
        <bgColor indexed="64"/>
      </patternFill>
    </fill>
    <fill>
      <patternFill patternType="solid">
        <fgColor rgb="FF94C476"/>
        <bgColor indexed="64"/>
      </patternFill>
    </fill>
    <fill>
      <patternFill patternType="solid">
        <fgColor rgb="FFE2EFDA"/>
        <bgColor indexed="64"/>
      </patternFill>
    </fill>
    <fill>
      <patternFill patternType="solid">
        <fgColor rgb="FFC9C9C9"/>
        <bgColor indexed="64"/>
      </patternFill>
    </fill>
    <fill>
      <patternFill patternType="solid">
        <fgColor rgb="FFDBDBDB"/>
        <bgColor indexed="64"/>
      </patternFill>
    </fill>
    <fill>
      <patternFill patternType="solid">
        <fgColor rgb="FFDEA900"/>
        <bgColor indexed="64"/>
      </patternFill>
    </fill>
    <fill>
      <patternFill patternType="solid">
        <fgColor rgb="FFFFD966"/>
        <bgColor indexed="64"/>
      </patternFill>
    </fill>
    <fill>
      <patternFill patternType="solid">
        <fgColor rgb="FFFB7725"/>
        <bgColor indexed="64"/>
      </patternFill>
    </fill>
    <fill>
      <patternFill patternType="solid">
        <fgColor rgb="FFFDB487"/>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27">
    <xf numFmtId="0" fontId="0" fillId="0" borderId="0"/>
    <xf numFmtId="165"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7"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69" fontId="10" fillId="0" borderId="0" applyFont="0" applyFill="0" applyBorder="0" applyAlignment="0" applyProtection="0"/>
    <xf numFmtId="0" fontId="10" fillId="0" borderId="0"/>
    <xf numFmtId="0" fontId="1" fillId="0" borderId="0"/>
    <xf numFmtId="9" fontId="2" fillId="0" borderId="0" applyFont="0" applyFill="0" applyBorder="0" applyAlignment="0" applyProtection="0"/>
    <xf numFmtId="0" fontId="2" fillId="0" borderId="0"/>
    <xf numFmtId="171" fontId="2" fillId="0" borderId="0" applyFont="0" applyFill="0" applyBorder="0" applyAlignment="0" applyProtection="0"/>
    <xf numFmtId="0" fontId="18" fillId="0" borderId="0"/>
    <xf numFmtId="0" fontId="2" fillId="0" borderId="0"/>
    <xf numFmtId="0" fontId="19" fillId="0" borderId="0"/>
    <xf numFmtId="41" fontId="1" fillId="0" borderId="0" applyFont="0" applyFill="0" applyBorder="0" applyAlignment="0" applyProtection="0"/>
    <xf numFmtId="0" fontId="25" fillId="0" borderId="0"/>
    <xf numFmtId="0" fontId="27" fillId="0" borderId="0"/>
    <xf numFmtId="0" fontId="1" fillId="0" borderId="0"/>
    <xf numFmtId="177" fontId="2" fillId="0" borderId="0" applyFont="0" applyFill="0" applyBorder="0" applyAlignment="0" applyProtection="0"/>
    <xf numFmtId="43" fontId="1" fillId="0" borderId="0" applyFont="0" applyFill="0" applyBorder="0" applyAlignment="0" applyProtection="0"/>
    <xf numFmtId="171" fontId="2" fillId="0" borderId="0" applyFont="0" applyFill="0" applyBorder="0" applyAlignment="0" applyProtection="0"/>
    <xf numFmtId="42" fontId="1" fillId="0" borderId="0" applyFont="0" applyFill="0" applyBorder="0" applyAlignment="0" applyProtection="0"/>
    <xf numFmtId="178" fontId="29" fillId="0" borderId="0" applyFont="0" applyFill="0" applyBorder="0" applyAlignment="0" applyProtection="0"/>
    <xf numFmtId="0" fontId="30" fillId="0" borderId="0"/>
    <xf numFmtId="41" fontId="1" fillId="0" borderId="0" applyFont="0" applyFill="0" applyBorder="0" applyAlignment="0" applyProtection="0"/>
  </cellStyleXfs>
  <cellXfs count="417">
    <xf numFmtId="0" fontId="0" fillId="0" borderId="0" xfId="0"/>
    <xf numFmtId="0" fontId="8" fillId="0" borderId="0" xfId="0" applyFont="1" applyFill="1" applyAlignment="1">
      <alignment horizontal="center" vertical="center"/>
    </xf>
    <xf numFmtId="0" fontId="0" fillId="0" borderId="0" xfId="0" applyBorder="1"/>
    <xf numFmtId="0" fontId="0" fillId="0" borderId="0" xfId="0" applyFill="1" applyBorder="1" applyAlignment="1">
      <alignment horizontal="center"/>
    </xf>
    <xf numFmtId="0" fontId="0" fillId="3" borderId="1" xfId="0" applyFill="1" applyBorder="1" applyAlignment="1">
      <alignment horizontal="center"/>
    </xf>
    <xf numFmtId="0" fontId="0" fillId="0" borderId="0"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0" fontId="0" fillId="0" borderId="14" xfId="0" applyBorder="1"/>
    <xf numFmtId="0" fontId="0" fillId="0" borderId="15" xfId="0" applyBorder="1"/>
    <xf numFmtId="0" fontId="0" fillId="0" borderId="8" xfId="0" applyBorder="1"/>
    <xf numFmtId="0" fontId="2" fillId="2" borderId="15" xfId="0" applyFont="1" applyFill="1" applyBorder="1" applyAlignment="1">
      <alignment horizontal="center" vertical="center"/>
    </xf>
    <xf numFmtId="4" fontId="0" fillId="0" borderId="0" xfId="0" applyNumberFormat="1" applyFill="1" applyBorder="1"/>
    <xf numFmtId="0" fontId="2" fillId="0" borderId="8" xfId="0" applyFont="1" applyBorder="1" applyAlignment="1">
      <alignment horizontal="center"/>
    </xf>
    <xf numFmtId="0" fontId="2" fillId="0" borderId="15" xfId="0" applyFont="1" applyBorder="1"/>
    <xf numFmtId="9" fontId="0" fillId="0" borderId="0" xfId="110" applyFont="1" applyBorder="1"/>
    <xf numFmtId="0" fontId="0" fillId="0" borderId="8" xfId="0" applyFill="1" applyBorder="1"/>
    <xf numFmtId="0" fontId="0" fillId="0" borderId="12" xfId="0" applyBorder="1"/>
    <xf numFmtId="0" fontId="0" fillId="0" borderId="11" xfId="0" applyBorder="1"/>
    <xf numFmtId="0" fontId="2" fillId="2" borderId="12" xfId="0" applyFont="1" applyFill="1" applyBorder="1" applyAlignment="1">
      <alignment horizontal="center" vertical="center"/>
    </xf>
    <xf numFmtId="3" fontId="0" fillId="4" borderId="9" xfId="0" applyNumberFormat="1" applyFill="1" applyBorder="1"/>
    <xf numFmtId="0" fontId="0" fillId="0" borderId="0" xfId="0" applyFill="1" applyBorder="1"/>
    <xf numFmtId="0" fontId="0" fillId="0" borderId="15" xfId="0" applyFill="1" applyBorder="1"/>
    <xf numFmtId="0" fontId="0" fillId="0" borderId="11" xfId="0" applyFill="1" applyBorder="1"/>
    <xf numFmtId="0" fontId="0" fillId="0" borderId="13" xfId="0" applyFill="1" applyBorder="1"/>
    <xf numFmtId="0" fontId="12" fillId="0" borderId="0" xfId="0" applyFont="1" applyFill="1" applyBorder="1"/>
    <xf numFmtId="0" fontId="6" fillId="0" borderId="0" xfId="111" applyFont="1" applyFill="1" applyAlignment="1">
      <alignment vertical="center"/>
    </xf>
    <xf numFmtId="0" fontId="13" fillId="0" borderId="0" xfId="111" applyFont="1" applyFill="1" applyAlignment="1">
      <alignment vertical="center"/>
    </xf>
    <xf numFmtId="0" fontId="2" fillId="0" borderId="0" xfId="111" applyFont="1" applyFill="1" applyAlignment="1">
      <alignment vertical="center"/>
    </xf>
    <xf numFmtId="0" fontId="14" fillId="0" borderId="0" xfId="111" applyFont="1" applyFill="1" applyAlignment="1">
      <alignment vertical="center"/>
    </xf>
    <xf numFmtId="0" fontId="6" fillId="0" borderId="0" xfId="111" applyFont="1" applyFill="1" applyBorder="1" applyAlignment="1">
      <alignment vertical="center"/>
    </xf>
    <xf numFmtId="0" fontId="6" fillId="0" borderId="9" xfId="111" applyFont="1" applyFill="1" applyBorder="1" applyAlignment="1">
      <alignment vertical="center"/>
    </xf>
    <xf numFmtId="0" fontId="13" fillId="0" borderId="0" xfId="111" applyFont="1" applyFill="1"/>
    <xf numFmtId="0" fontId="13" fillId="0" borderId="0" xfId="111" applyFont="1" applyBorder="1" applyAlignment="1">
      <alignment horizontal="justify" vertical="justify"/>
    </xf>
    <xf numFmtId="0" fontId="14" fillId="0" borderId="0" xfId="111" applyFont="1" applyFill="1" applyAlignment="1">
      <alignment horizontal="center" vertical="center"/>
    </xf>
    <xf numFmtId="0" fontId="13" fillId="0" borderId="0" xfId="111" applyFont="1" applyFill="1" applyAlignment="1">
      <alignment horizontal="center" vertical="center"/>
    </xf>
    <xf numFmtId="0" fontId="13" fillId="0" borderId="0" xfId="111" applyFont="1" applyFill="1" applyAlignment="1">
      <alignment horizontal="justify" vertical="justify"/>
    </xf>
    <xf numFmtId="0" fontId="15" fillId="0" borderId="0" xfId="111" applyFont="1" applyFill="1" applyAlignment="1">
      <alignment horizontal="justify" vertical="justify"/>
    </xf>
    <xf numFmtId="0" fontId="14" fillId="0" borderId="0" xfId="111" applyFont="1" applyFill="1" applyAlignment="1">
      <alignment horizontal="justify" vertical="justify"/>
    </xf>
    <xf numFmtId="0" fontId="14" fillId="0" borderId="0" xfId="111" applyFont="1" applyFill="1" applyBorder="1" applyAlignment="1">
      <alignment horizontal="left" vertical="top"/>
    </xf>
    <xf numFmtId="0" fontId="12" fillId="0" borderId="0" xfId="111" applyFont="1" applyFill="1"/>
    <xf numFmtId="0" fontId="14" fillId="0" borderId="0" xfId="111" applyFont="1" applyFill="1"/>
    <xf numFmtId="9" fontId="5" fillId="0" borderId="0" xfId="110" applyFont="1" applyBorder="1"/>
    <xf numFmtId="3" fontId="0" fillId="0" borderId="0" xfId="0" applyNumberFormat="1" applyBorder="1"/>
    <xf numFmtId="0" fontId="0" fillId="0" borderId="17" xfId="0" applyBorder="1" applyAlignment="1">
      <alignment horizontal="center"/>
    </xf>
    <xf numFmtId="9" fontId="0" fillId="0" borderId="17" xfId="110" applyFont="1" applyBorder="1"/>
    <xf numFmtId="3" fontId="0" fillId="0" borderId="17" xfId="0" applyNumberFormat="1" applyBorder="1"/>
    <xf numFmtId="9" fontId="11" fillId="0" borderId="15" xfId="96" applyFont="1" applyFill="1" applyBorder="1"/>
    <xf numFmtId="0" fontId="14" fillId="0" borderId="19" xfId="111" applyFont="1" applyFill="1" applyBorder="1" applyAlignment="1">
      <alignment horizontal="center" vertical="center" wrapText="1"/>
    </xf>
    <xf numFmtId="0" fontId="15" fillId="0" borderId="18" xfId="111" applyFont="1" applyFill="1" applyBorder="1" applyAlignment="1">
      <alignment horizontal="center" vertical="center"/>
    </xf>
    <xf numFmtId="0" fontId="6" fillId="0" borderId="0" xfId="111" applyFont="1" applyFill="1" applyBorder="1" applyAlignment="1">
      <alignment vertical="center" wrapText="1"/>
    </xf>
    <xf numFmtId="0" fontId="7" fillId="0" borderId="0" xfId="0" applyFont="1" applyFill="1" applyAlignment="1">
      <alignment horizontal="center" vertical="center"/>
    </xf>
    <xf numFmtId="0" fontId="15" fillId="0" borderId="19" xfId="111" applyFont="1" applyFill="1" applyBorder="1" applyAlignment="1">
      <alignment horizontal="center" vertical="center"/>
    </xf>
    <xf numFmtId="0" fontId="15" fillId="0" borderId="19" xfId="111" applyFont="1" applyFill="1" applyBorder="1" applyAlignment="1">
      <alignment horizontal="center" vertical="center" wrapText="1"/>
    </xf>
    <xf numFmtId="0" fontId="15" fillId="5" borderId="19" xfId="111" applyFont="1" applyFill="1" applyBorder="1" applyAlignment="1">
      <alignment horizontal="justify" vertical="center"/>
    </xf>
    <xf numFmtId="0" fontId="14" fillId="0" borderId="19" xfId="0" applyFont="1" applyFill="1" applyBorder="1" applyAlignment="1">
      <alignment horizontal="center" vertical="center"/>
    </xf>
    <xf numFmtId="0" fontId="15" fillId="5" borderId="19" xfId="111" applyFont="1" applyFill="1" applyBorder="1" applyAlignment="1">
      <alignment horizontal="left" vertical="center"/>
    </xf>
    <xf numFmtId="0" fontId="13" fillId="6" borderId="19" xfId="111" applyFont="1" applyFill="1" applyBorder="1" applyAlignment="1">
      <alignment horizontal="left" vertical="center" wrapText="1"/>
    </xf>
    <xf numFmtId="0" fontId="12" fillId="0" borderId="0" xfId="111" applyFont="1" applyFill="1" applyAlignment="1">
      <alignment horizontal="center" vertical="center"/>
    </xf>
    <xf numFmtId="0" fontId="14" fillId="0" borderId="0" xfId="111" applyFont="1" applyFill="1" applyAlignment="1">
      <alignment horizontal="right" vertical="justify"/>
    </xf>
    <xf numFmtId="170" fontId="14" fillId="0" borderId="0" xfId="111" applyNumberFormat="1" applyFont="1" applyFill="1" applyAlignment="1">
      <alignment horizontal="center" vertical="center"/>
    </xf>
    <xf numFmtId="170" fontId="14" fillId="0" borderId="0" xfId="111" applyNumberFormat="1" applyFont="1" applyFill="1" applyAlignment="1">
      <alignment horizontal="justify" vertical="justify"/>
    </xf>
    <xf numFmtId="175" fontId="12" fillId="0" borderId="0" xfId="111" applyNumberFormat="1" applyFont="1" applyFill="1" applyAlignment="1">
      <alignment horizontal="center" vertical="center"/>
    </xf>
    <xf numFmtId="175" fontId="14" fillId="0" borderId="0" xfId="111" applyNumberFormat="1" applyFont="1" applyFill="1" applyAlignment="1">
      <alignment horizontal="center" vertical="center"/>
    </xf>
    <xf numFmtId="0" fontId="22" fillId="0" borderId="0" xfId="111" applyFont="1" applyFill="1" applyAlignment="1">
      <alignment horizontal="center" vertical="center"/>
    </xf>
    <xf numFmtId="1" fontId="22" fillId="0" borderId="0" xfId="111" applyNumberFormat="1" applyFont="1" applyFill="1" applyAlignment="1">
      <alignment horizontal="center" vertical="center"/>
    </xf>
    <xf numFmtId="175" fontId="12" fillId="0" borderId="0" xfId="111" applyNumberFormat="1" applyFont="1" applyFill="1" applyAlignment="1">
      <alignment horizontal="justify" vertical="justify"/>
    </xf>
    <xf numFmtId="0" fontId="12" fillId="0" borderId="0" xfId="111" applyFont="1" applyFill="1" applyAlignment="1">
      <alignment horizontal="justify" vertical="justify"/>
    </xf>
    <xf numFmtId="0" fontId="12" fillId="0" borderId="0" xfId="111" applyFont="1" applyFill="1" applyAlignment="1">
      <alignment vertical="center"/>
    </xf>
    <xf numFmtId="170" fontId="12" fillId="0" borderId="0" xfId="111" applyNumberFormat="1" applyFont="1" applyFill="1" applyAlignment="1">
      <alignment horizontal="justify" vertical="justify"/>
    </xf>
    <xf numFmtId="170" fontId="14" fillId="0" borderId="19" xfId="111" applyNumberFormat="1" applyFont="1" applyFill="1" applyBorder="1" applyAlignment="1">
      <alignment horizontal="center" vertical="justify"/>
    </xf>
    <xf numFmtId="170" fontId="23" fillId="0" borderId="19" xfId="111" applyNumberFormat="1" applyFont="1" applyFill="1" applyBorder="1" applyAlignment="1">
      <alignment horizontal="center" vertical="center"/>
    </xf>
    <xf numFmtId="0" fontId="23" fillId="0" borderId="19" xfId="111" applyNumberFormat="1" applyFont="1" applyFill="1" applyBorder="1" applyAlignment="1">
      <alignment horizontal="center" vertical="center"/>
    </xf>
    <xf numFmtId="0" fontId="23" fillId="0" borderId="19" xfId="111" applyFont="1" applyFill="1" applyBorder="1" applyAlignment="1">
      <alignment horizontal="center" vertical="center"/>
    </xf>
    <xf numFmtId="0" fontId="23" fillId="0" borderId="0" xfId="111" applyFont="1" applyFill="1" applyAlignment="1">
      <alignment horizontal="justify" vertical="justify"/>
    </xf>
    <xf numFmtId="2" fontId="24" fillId="0" borderId="19" xfId="111" applyNumberFormat="1" applyFont="1" applyFill="1" applyBorder="1" applyAlignment="1">
      <alignment horizontal="center" vertical="center"/>
    </xf>
    <xf numFmtId="2" fontId="22" fillId="0" borderId="19" xfId="111" applyNumberFormat="1" applyFont="1" applyFill="1" applyBorder="1" applyAlignment="1">
      <alignment horizontal="center" vertical="center"/>
    </xf>
    <xf numFmtId="0" fontId="8" fillId="0" borderId="17" xfId="0" applyFont="1" applyFill="1" applyBorder="1" applyAlignment="1">
      <alignment horizontal="center" vertical="center"/>
    </xf>
    <xf numFmtId="174" fontId="8" fillId="0" borderId="17" xfId="116" applyNumberFormat="1" applyFont="1" applyFill="1" applyBorder="1" applyAlignment="1">
      <alignment horizontal="center" vertical="center"/>
    </xf>
    <xf numFmtId="168" fontId="8" fillId="0" borderId="17" xfId="0" applyNumberFormat="1" applyFont="1" applyFill="1" applyBorder="1" applyAlignment="1">
      <alignment vertical="center"/>
    </xf>
    <xf numFmtId="170" fontId="26" fillId="0" borderId="19" xfId="111" applyNumberFormat="1" applyFont="1" applyFill="1" applyBorder="1" applyAlignment="1">
      <alignment horizontal="center" vertical="justify"/>
    </xf>
    <xf numFmtId="0" fontId="16" fillId="0" borderId="18" xfId="111" applyFont="1" applyFill="1" applyBorder="1" applyAlignment="1">
      <alignment horizontal="center" vertical="center"/>
    </xf>
    <xf numFmtId="0" fontId="22" fillId="2" borderId="17" xfId="111" applyFont="1" applyFill="1" applyBorder="1" applyAlignment="1">
      <alignment horizontal="center" vertical="center"/>
    </xf>
    <xf numFmtId="170" fontId="22" fillId="0" borderId="19" xfId="111" applyNumberFormat="1" applyFont="1" applyFill="1" applyBorder="1" applyAlignment="1">
      <alignment horizontal="center" vertical="justify"/>
    </xf>
    <xf numFmtId="0" fontId="0" fillId="2" borderId="1" xfId="0" applyFill="1" applyBorder="1" applyAlignment="1">
      <alignment horizontal="center"/>
    </xf>
    <xf numFmtId="0" fontId="2" fillId="2" borderId="1" xfId="0" applyFont="1" applyFill="1" applyBorder="1" applyAlignment="1">
      <alignment horizontal="center" vertical="center" wrapText="1"/>
    </xf>
    <xf numFmtId="166" fontId="28" fillId="0" borderId="0" xfId="1" applyNumberFormat="1" applyFont="1" applyBorder="1" applyAlignment="1">
      <alignment horizontal="center"/>
    </xf>
    <xf numFmtId="0" fontId="15" fillId="0" borderId="9" xfId="111" applyFont="1" applyFill="1" applyBorder="1" applyAlignment="1">
      <alignment vertical="center"/>
    </xf>
    <xf numFmtId="0" fontId="15" fillId="0" borderId="9" xfId="111" applyFont="1" applyFill="1" applyBorder="1" applyAlignment="1">
      <alignment vertical="justify"/>
    </xf>
    <xf numFmtId="0" fontId="2" fillId="0" borderId="0" xfId="111" applyBorder="1"/>
    <xf numFmtId="0" fontId="13" fillId="0" borderId="20" xfId="111" applyFont="1" applyFill="1" applyBorder="1" applyAlignment="1">
      <alignment horizontal="center" vertical="center"/>
    </xf>
    <xf numFmtId="0" fontId="13" fillId="0" borderId="20" xfId="111" applyFont="1" applyFill="1" applyBorder="1" applyAlignment="1">
      <alignment horizontal="justify" vertical="justify"/>
    </xf>
    <xf numFmtId="0" fontId="2" fillId="0" borderId="0" xfId="111"/>
    <xf numFmtId="0" fontId="15" fillId="0" borderId="10" xfId="111" applyFont="1" applyFill="1" applyBorder="1" applyAlignment="1">
      <alignment horizontal="center" vertical="center" wrapText="1"/>
    </xf>
    <xf numFmtId="0" fontId="15" fillId="0" borderId="20" xfId="111" applyFont="1" applyFill="1" applyBorder="1" applyAlignment="1">
      <alignment horizontal="center" vertical="center" wrapText="1"/>
    </xf>
    <xf numFmtId="0" fontId="14" fillId="0" borderId="20" xfId="111" applyFont="1" applyFill="1" applyBorder="1" applyAlignment="1">
      <alignment horizontal="center" vertical="center" wrapText="1"/>
    </xf>
    <xf numFmtId="0" fontId="14" fillId="0" borderId="20" xfId="0" applyFont="1" applyFill="1" applyBorder="1" applyAlignment="1">
      <alignment horizontal="center" vertical="center"/>
    </xf>
    <xf numFmtId="0" fontId="15" fillId="3" borderId="12" xfId="111" applyFont="1" applyFill="1" applyBorder="1" applyAlignment="1">
      <alignment horizontal="center" vertical="center"/>
    </xf>
    <xf numFmtId="0" fontId="14" fillId="0" borderId="0" xfId="111" applyFont="1" applyFill="1" applyBorder="1" applyAlignment="1">
      <alignment horizontal="left" vertical="center"/>
    </xf>
    <xf numFmtId="0" fontId="12" fillId="0" borderId="0" xfId="111" applyFont="1" applyFill="1" applyAlignment="1">
      <alignment horizontal="justify" vertical="center"/>
    </xf>
    <xf numFmtId="0" fontId="12" fillId="0" borderId="0" xfId="111" applyFont="1"/>
    <xf numFmtId="0" fontId="15" fillId="0" borderId="9" xfId="111" applyFont="1" applyFill="1" applyBorder="1" applyAlignment="1">
      <alignment horizontal="center" vertical="justify"/>
    </xf>
    <xf numFmtId="0" fontId="13" fillId="0" borderId="21" xfId="111" applyFont="1" applyFill="1" applyBorder="1" applyAlignment="1">
      <alignment horizontal="center" vertical="justify"/>
    </xf>
    <xf numFmtId="0" fontId="2" fillId="0" borderId="0" xfId="111" applyAlignment="1">
      <alignment horizontal="center"/>
    </xf>
    <xf numFmtId="0" fontId="14" fillId="0" borderId="0" xfId="111" applyFont="1" applyFill="1" applyBorder="1" applyAlignment="1">
      <alignment horizontal="center" vertical="top"/>
    </xf>
    <xf numFmtId="0" fontId="12" fillId="0" borderId="0" xfId="111" applyFont="1" applyFill="1" applyAlignment="1">
      <alignment horizontal="center"/>
    </xf>
    <xf numFmtId="0" fontId="13" fillId="0" borderId="0" xfId="111" applyFont="1" applyFill="1" applyAlignment="1">
      <alignment horizontal="center"/>
    </xf>
    <xf numFmtId="0" fontId="16" fillId="0" borderId="18" xfId="111" applyFont="1" applyFill="1" applyBorder="1" applyAlignment="1">
      <alignment horizontal="center" vertical="center"/>
    </xf>
    <xf numFmtId="0" fontId="6" fillId="0" borderId="0" xfId="111" applyFont="1" applyFill="1" applyBorder="1" applyAlignment="1">
      <alignment vertical="center" wrapText="1"/>
    </xf>
    <xf numFmtId="0" fontId="15" fillId="0" borderId="10" xfId="111" applyFont="1" applyFill="1" applyBorder="1" applyAlignment="1">
      <alignment horizontal="center" vertical="center"/>
    </xf>
    <xf numFmtId="0" fontId="13" fillId="0" borderId="10" xfId="111" applyFont="1" applyFill="1" applyBorder="1" applyAlignment="1">
      <alignment horizontal="center" vertical="center"/>
    </xf>
    <xf numFmtId="0" fontId="15" fillId="8" borderId="20" xfId="111" applyFont="1" applyFill="1" applyBorder="1" applyAlignment="1">
      <alignment vertical="center"/>
    </xf>
    <xf numFmtId="0" fontId="15" fillId="8" borderId="20" xfId="111" applyFont="1" applyFill="1" applyBorder="1" applyAlignment="1">
      <alignment vertical="justify"/>
    </xf>
    <xf numFmtId="0" fontId="15" fillId="8" borderId="24" xfId="111" applyFont="1" applyFill="1" applyBorder="1" applyAlignment="1">
      <alignment horizontal="center" vertical="justify"/>
    </xf>
    <xf numFmtId="0" fontId="14" fillId="8" borderId="20" xfId="111" applyFont="1" applyFill="1" applyBorder="1" applyAlignment="1">
      <alignment horizontal="center" vertical="center" wrapText="1"/>
    </xf>
    <xf numFmtId="0" fontId="15" fillId="8" borderId="23" xfId="111" applyFont="1" applyFill="1" applyBorder="1" applyAlignment="1">
      <alignment vertical="justify"/>
    </xf>
    <xf numFmtId="0" fontId="2" fillId="8" borderId="0" xfId="111" applyFill="1"/>
    <xf numFmtId="0" fontId="7" fillId="0" borderId="10"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20" xfId="0" applyFont="1" applyFill="1" applyBorder="1" applyAlignment="1">
      <alignment horizontal="left" vertical="center"/>
    </xf>
    <xf numFmtId="0" fontId="8" fillId="0" borderId="20" xfId="0" applyFont="1" applyFill="1" applyBorder="1" applyAlignment="1">
      <alignment horizontal="center" vertical="center"/>
    </xf>
    <xf numFmtId="0" fontId="5" fillId="0" borderId="27" xfId="109" applyNumberFormat="1" applyFont="1" applyBorder="1" applyAlignment="1">
      <alignment horizontal="center" vertical="center"/>
    </xf>
    <xf numFmtId="176" fontId="8" fillId="0" borderId="17" xfId="95" applyNumberFormat="1" applyFont="1" applyFill="1" applyBorder="1" applyAlignment="1">
      <alignment vertical="center"/>
    </xf>
    <xf numFmtId="0" fontId="8" fillId="0" borderId="17" xfId="0" applyFont="1" applyFill="1" applyBorder="1" applyAlignment="1">
      <alignment horizontal="left" vertical="center" wrapText="1"/>
    </xf>
    <xf numFmtId="168" fontId="8" fillId="0" borderId="20" xfId="0" applyNumberFormat="1" applyFont="1" applyFill="1" applyBorder="1" applyAlignment="1">
      <alignment vertical="center"/>
    </xf>
    <xf numFmtId="0" fontId="7" fillId="0" borderId="17" xfId="0" applyFont="1" applyFill="1" applyBorder="1" applyAlignment="1">
      <alignment horizontal="left" vertical="center"/>
    </xf>
    <xf numFmtId="168" fontId="7" fillId="0" borderId="17" xfId="0" applyNumberFormat="1" applyFont="1" applyFill="1" applyBorder="1" applyAlignment="1">
      <alignment vertical="center"/>
    </xf>
    <xf numFmtId="3" fontId="2" fillId="0" borderId="20" xfId="97" applyNumberFormat="1" applyFont="1" applyFill="1" applyBorder="1" applyAlignment="1">
      <alignment horizontal="right" vertical="center"/>
    </xf>
    <xf numFmtId="10" fontId="2" fillId="0" borderId="20" xfId="96" applyNumberFormat="1" applyFont="1" applyFill="1" applyBorder="1" applyAlignment="1">
      <alignment horizontal="center" vertical="center"/>
    </xf>
    <xf numFmtId="10" fontId="8" fillId="0" borderId="20" xfId="96" applyNumberFormat="1" applyFont="1" applyFill="1" applyBorder="1" applyAlignment="1">
      <alignment horizontal="center" vertical="center"/>
    </xf>
    <xf numFmtId="168" fontId="9" fillId="0" borderId="20" xfId="1" applyNumberFormat="1" applyFont="1" applyFill="1" applyBorder="1" applyAlignment="1">
      <alignment horizontal="left" vertical="center"/>
    </xf>
    <xf numFmtId="10" fontId="9" fillId="0" borderId="20" xfId="96" applyNumberFormat="1" applyFont="1" applyFill="1" applyBorder="1" applyAlignment="1">
      <alignment horizontal="center" vertical="center"/>
    </xf>
    <xf numFmtId="3" fontId="9" fillId="0" borderId="20" xfId="97" applyNumberFormat="1" applyFont="1" applyFill="1" applyBorder="1" applyAlignment="1">
      <alignment horizontal="left" vertical="center"/>
    </xf>
    <xf numFmtId="10" fontId="9" fillId="0" borderId="23" xfId="96" applyNumberFormat="1" applyFont="1" applyFill="1" applyBorder="1" applyAlignment="1">
      <alignment horizontal="center" vertical="center"/>
    </xf>
    <xf numFmtId="168" fontId="9" fillId="0" borderId="21" xfId="1" applyNumberFormat="1" applyFont="1" applyFill="1" applyBorder="1" applyAlignment="1">
      <alignment horizontal="left" vertical="center"/>
    </xf>
    <xf numFmtId="0" fontId="8" fillId="0" borderId="22" xfId="0" applyFont="1" applyFill="1" applyBorder="1" applyAlignment="1">
      <alignment horizontal="center" vertical="center"/>
    </xf>
    <xf numFmtId="9" fontId="8" fillId="0" borderId="20" xfId="96" applyFont="1" applyFill="1" applyBorder="1" applyAlignment="1">
      <alignment vertical="center"/>
    </xf>
    <xf numFmtId="0" fontId="7" fillId="0" borderId="20" xfId="0" applyFont="1" applyFill="1" applyBorder="1" applyAlignment="1">
      <alignment vertical="center"/>
    </xf>
    <xf numFmtId="0" fontId="7" fillId="0" borderId="17" xfId="0" applyFont="1" applyFill="1" applyBorder="1" applyAlignment="1">
      <alignment vertical="center"/>
    </xf>
    <xf numFmtId="10" fontId="7" fillId="0" borderId="17" xfId="96" applyNumberFormat="1" applyFont="1" applyFill="1" applyBorder="1" applyAlignment="1">
      <alignment vertical="center"/>
    </xf>
    <xf numFmtId="0" fontId="5" fillId="0" borderId="27" xfId="109" applyFont="1" applyBorder="1" applyAlignment="1">
      <alignment horizontal="center" vertical="center"/>
    </xf>
    <xf numFmtId="0" fontId="7" fillId="0" borderId="17" xfId="0" applyFont="1" applyFill="1" applyBorder="1" applyAlignment="1">
      <alignment horizontal="left" vertical="center" wrapText="1"/>
    </xf>
    <xf numFmtId="170" fontId="7" fillId="0" borderId="17" xfId="0" applyNumberFormat="1" applyFont="1" applyFill="1" applyBorder="1" applyAlignment="1">
      <alignment vertical="center"/>
    </xf>
    <xf numFmtId="170" fontId="8" fillId="0" borderId="20" xfId="0" applyNumberFormat="1" applyFont="1" applyFill="1" applyBorder="1" applyAlignment="1">
      <alignment vertical="center"/>
    </xf>
    <xf numFmtId="170" fontId="7" fillId="0" borderId="20" xfId="0" applyNumberFormat="1" applyFont="1" applyFill="1" applyBorder="1" applyAlignment="1">
      <alignment vertical="center"/>
    </xf>
    <xf numFmtId="9" fontId="8" fillId="0" borderId="17" xfId="96" applyFont="1" applyFill="1" applyBorder="1" applyAlignment="1">
      <alignment vertical="center"/>
    </xf>
    <xf numFmtId="170" fontId="20" fillId="7" borderId="27" xfId="109" applyNumberFormat="1" applyFont="1" applyFill="1" applyBorder="1" applyAlignment="1">
      <alignment horizontal="right" vertical="center"/>
    </xf>
    <xf numFmtId="179" fontId="8" fillId="0" borderId="17" xfId="96" applyNumberFormat="1" applyFont="1" applyFill="1" applyBorder="1" applyAlignment="1">
      <alignment vertical="center"/>
    </xf>
    <xf numFmtId="0" fontId="15" fillId="5" borderId="19" xfId="111" applyFont="1" applyFill="1" applyBorder="1" applyAlignment="1">
      <alignment horizontal="left" vertical="top"/>
    </xf>
    <xf numFmtId="0" fontId="14" fillId="0" borderId="32" xfId="111" applyFont="1" applyFill="1" applyBorder="1" applyAlignment="1">
      <alignment horizontal="center" vertical="center" wrapText="1"/>
    </xf>
    <xf numFmtId="0" fontId="31" fillId="0" borderId="0" xfId="0" applyFont="1" applyBorder="1"/>
    <xf numFmtId="0" fontId="9" fillId="0" borderId="13" xfId="0" applyFont="1" applyBorder="1"/>
    <xf numFmtId="0" fontId="31" fillId="0" borderId="7" xfId="0" applyFont="1" applyFill="1" applyBorder="1" applyAlignment="1">
      <alignment horizontal="center"/>
    </xf>
    <xf numFmtId="0" fontId="31" fillId="0" borderId="14" xfId="0" applyFont="1" applyFill="1" applyBorder="1"/>
    <xf numFmtId="0" fontId="31" fillId="0" borderId="0" xfId="0" applyFont="1"/>
    <xf numFmtId="0" fontId="31" fillId="0" borderId="13" xfId="0" applyFont="1" applyFill="1" applyBorder="1"/>
    <xf numFmtId="0" fontId="31" fillId="0" borderId="17" xfId="0" applyFont="1" applyBorder="1" applyAlignment="1">
      <alignment horizontal="center"/>
    </xf>
    <xf numFmtId="3" fontId="31" fillId="0" borderId="1" xfId="0" applyNumberFormat="1" applyFont="1" applyBorder="1"/>
    <xf numFmtId="0" fontId="31" fillId="0" borderId="0" xfId="0" applyFont="1" applyBorder="1" applyAlignment="1">
      <alignment horizontal="center"/>
    </xf>
    <xf numFmtId="0" fontId="2" fillId="0" borderId="7" xfId="0" applyFont="1" applyBorder="1" applyAlignment="1">
      <alignment vertical="center" wrapText="1"/>
    </xf>
    <xf numFmtId="0" fontId="2" fillId="0" borderId="7" xfId="0" applyFont="1" applyBorder="1" applyAlignment="1">
      <alignment vertical="center"/>
    </xf>
    <xf numFmtId="173" fontId="0" fillId="0" borderId="7" xfId="1" applyNumberFormat="1" applyFont="1" applyBorder="1" applyAlignment="1">
      <alignment vertical="center"/>
    </xf>
    <xf numFmtId="0" fontId="2" fillId="0" borderId="0" xfId="0" applyFont="1" applyBorder="1" applyAlignment="1">
      <alignment vertical="center"/>
    </xf>
    <xf numFmtId="173" fontId="0" fillId="0" borderId="0" xfId="1" applyNumberFormat="1" applyFont="1" applyBorder="1" applyAlignment="1">
      <alignment vertical="center"/>
    </xf>
    <xf numFmtId="0" fontId="2" fillId="0" borderId="31" xfId="0" applyFont="1" applyBorder="1"/>
    <xf numFmtId="172" fontId="0" fillId="0" borderId="31" xfId="1" applyNumberFormat="1" applyFont="1" applyBorder="1"/>
    <xf numFmtId="0" fontId="0" fillId="0" borderId="31" xfId="0" applyBorder="1" applyAlignment="1">
      <alignment horizontal="center"/>
    </xf>
    <xf numFmtId="3" fontId="0" fillId="0" borderId="31" xfId="0" applyNumberFormat="1" applyBorder="1"/>
    <xf numFmtId="168" fontId="31" fillId="0" borderId="1" xfId="1" applyNumberFormat="1" applyFont="1" applyBorder="1" applyAlignment="1">
      <alignment horizontal="right"/>
    </xf>
    <xf numFmtId="0" fontId="13" fillId="6" borderId="19" xfId="0" applyFont="1" applyFill="1" applyBorder="1" applyAlignment="1">
      <alignment horizontal="justify" vertical="center" wrapText="1"/>
    </xf>
    <xf numFmtId="0" fontId="13" fillId="6" borderId="32" xfId="111" applyFont="1" applyFill="1" applyBorder="1" applyAlignment="1">
      <alignment horizontal="left" vertical="center" wrapText="1"/>
    </xf>
    <xf numFmtId="0" fontId="32" fillId="6" borderId="19" xfId="111" applyFont="1" applyFill="1" applyBorder="1" applyAlignment="1">
      <alignment horizontal="left" vertical="center" wrapText="1"/>
    </xf>
    <xf numFmtId="0" fontId="13" fillId="6" borderId="32" xfId="0" applyFont="1" applyFill="1" applyBorder="1" applyAlignment="1">
      <alignment horizontal="justify" vertical="center" wrapText="1"/>
    </xf>
    <xf numFmtId="0" fontId="14" fillId="0" borderId="32" xfId="0" applyFont="1" applyFill="1" applyBorder="1" applyAlignment="1">
      <alignment horizontal="center" vertical="center"/>
    </xf>
    <xf numFmtId="9" fontId="0" fillId="0" borderId="0" xfId="110" applyNumberFormat="1" applyFont="1" applyBorder="1"/>
    <xf numFmtId="9" fontId="11" fillId="0" borderId="15" xfId="96" applyNumberFormat="1" applyFont="1" applyFill="1" applyBorder="1"/>
    <xf numFmtId="170" fontId="0" fillId="0" borderId="0" xfId="0" applyNumberFormat="1" applyFill="1" applyBorder="1"/>
    <xf numFmtId="0" fontId="6" fillId="0" borderId="0" xfId="111" applyFont="1" applyFill="1" applyBorder="1" applyAlignment="1">
      <alignment vertical="center" wrapText="1"/>
    </xf>
    <xf numFmtId="0" fontId="31" fillId="0" borderId="0" xfId="0" applyFont="1" applyBorder="1" applyAlignment="1">
      <alignment horizontal="center" vertical="center"/>
    </xf>
    <xf numFmtId="0" fontId="0" fillId="0" borderId="0" xfId="0" applyBorder="1" applyAlignment="1">
      <alignment horizontal="center" vertical="center"/>
    </xf>
    <xf numFmtId="0" fontId="15" fillId="0" borderId="0" xfId="111" applyFont="1" applyFill="1" applyAlignment="1">
      <alignment horizontal="center" vertical="justify"/>
    </xf>
    <xf numFmtId="0" fontId="0" fillId="0" borderId="0" xfId="0" applyAlignment="1">
      <alignment vertical="center"/>
    </xf>
    <xf numFmtId="0" fontId="13" fillId="6" borderId="33" xfId="111" applyFont="1" applyFill="1" applyBorder="1" applyAlignment="1">
      <alignment horizontal="left" vertical="top" wrapText="1"/>
    </xf>
    <xf numFmtId="0" fontId="14" fillId="0" borderId="35" xfId="111" applyFont="1" applyFill="1" applyBorder="1" applyAlignment="1">
      <alignment horizontal="center" vertical="center" wrapText="1"/>
    </xf>
    <xf numFmtId="0" fontId="13" fillId="6" borderId="35" xfId="111" applyFont="1" applyFill="1" applyBorder="1" applyAlignment="1">
      <alignment horizontal="left" vertical="top" wrapText="1"/>
    </xf>
    <xf numFmtId="0" fontId="0" fillId="0" borderId="0" xfId="0" applyBorder="1" applyAlignment="1">
      <alignment vertical="center"/>
    </xf>
    <xf numFmtId="0" fontId="0" fillId="0" borderId="17" xfId="0" applyBorder="1" applyAlignment="1">
      <alignment horizontal="center" vertical="center"/>
    </xf>
    <xf numFmtId="3" fontId="0" fillId="0" borderId="17" xfId="0" applyNumberFormat="1" applyBorder="1" applyAlignment="1">
      <alignment vertical="center"/>
    </xf>
    <xf numFmtId="9" fontId="0" fillId="0" borderId="1" xfId="96" applyFont="1" applyBorder="1" applyAlignment="1">
      <alignment vertical="center"/>
    </xf>
    <xf numFmtId="0" fontId="13" fillId="6" borderId="19" xfId="111" applyFont="1" applyFill="1" applyBorder="1" applyAlignment="1">
      <alignment horizontal="justify" vertical="top" wrapText="1"/>
    </xf>
    <xf numFmtId="0" fontId="13" fillId="6" borderId="38" xfId="111" applyFont="1" applyFill="1" applyBorder="1" applyAlignment="1">
      <alignment horizontal="justify" vertical="top" wrapText="1"/>
    </xf>
    <xf numFmtId="0" fontId="14" fillId="0" borderId="38" xfId="111" applyFont="1" applyFill="1" applyBorder="1" applyAlignment="1">
      <alignment horizontal="center" vertical="center" wrapText="1"/>
    </xf>
    <xf numFmtId="0" fontId="14" fillId="0" borderId="38" xfId="0" applyFont="1" applyFill="1" applyBorder="1" applyAlignment="1">
      <alignment horizontal="center" vertical="center"/>
    </xf>
    <xf numFmtId="0" fontId="13" fillId="4" borderId="20" xfId="111" applyFont="1" applyFill="1" applyBorder="1" applyAlignment="1">
      <alignment horizontal="left" vertical="top" wrapText="1"/>
    </xf>
    <xf numFmtId="0" fontId="13" fillId="4" borderId="38" xfId="111" applyFont="1" applyFill="1" applyBorder="1" applyAlignment="1">
      <alignment horizontal="left" vertical="top" wrapText="1"/>
    </xf>
    <xf numFmtId="0" fontId="14" fillId="0" borderId="36" xfId="111" applyFont="1" applyFill="1" applyBorder="1" applyAlignment="1">
      <alignment horizontal="center" vertical="center" wrapText="1"/>
    </xf>
    <xf numFmtId="0" fontId="13" fillId="4" borderId="12" xfId="111" applyFont="1" applyFill="1" applyBorder="1" applyAlignment="1">
      <alignment horizontal="left" vertical="top" wrapText="1"/>
    </xf>
    <xf numFmtId="0" fontId="15" fillId="8" borderId="38" xfId="111" applyFont="1" applyFill="1" applyBorder="1" applyAlignment="1">
      <alignment horizontal="center" vertical="justify"/>
    </xf>
    <xf numFmtId="0" fontId="14" fillId="8" borderId="38" xfId="111" applyFont="1" applyFill="1" applyBorder="1" applyAlignment="1">
      <alignment horizontal="center" vertical="center" wrapText="1"/>
    </xf>
    <xf numFmtId="0" fontId="15" fillId="8" borderId="38" xfId="111" applyFont="1" applyFill="1" applyBorder="1" applyAlignment="1">
      <alignment vertical="justify"/>
    </xf>
    <xf numFmtId="0" fontId="16" fillId="8" borderId="38" xfId="111" applyFont="1" applyFill="1" applyBorder="1" applyAlignment="1">
      <alignment vertical="justify"/>
    </xf>
    <xf numFmtId="181" fontId="14" fillId="3" borderId="12" xfId="111" applyNumberFormat="1" applyFont="1" applyFill="1" applyBorder="1" applyAlignment="1">
      <alignment horizontal="center" vertical="center"/>
    </xf>
    <xf numFmtId="0" fontId="14" fillId="5" borderId="19" xfId="111" applyFont="1" applyFill="1" applyBorder="1" applyAlignment="1">
      <alignment horizontal="center" vertical="center" wrapText="1"/>
    </xf>
    <xf numFmtId="0" fontId="38" fillId="5" borderId="19" xfId="111" applyFont="1" applyFill="1" applyBorder="1" applyAlignment="1">
      <alignment horizontal="center" vertical="justify"/>
    </xf>
    <xf numFmtId="0" fontId="39" fillId="0" borderId="19" xfId="111" applyFont="1" applyFill="1" applyBorder="1" applyAlignment="1">
      <alignment horizontal="center" vertical="center" wrapText="1"/>
    </xf>
    <xf numFmtId="0" fontId="13" fillId="5" borderId="19" xfId="111" applyFont="1" applyFill="1" applyBorder="1" applyAlignment="1">
      <alignment horizontal="center" vertical="center" wrapText="1"/>
    </xf>
    <xf numFmtId="168" fontId="12" fillId="3" borderId="19" xfId="112" applyNumberFormat="1" applyFont="1" applyFill="1" applyBorder="1" applyAlignment="1">
      <alignment horizontal="center" vertical="center" wrapText="1"/>
    </xf>
    <xf numFmtId="168" fontId="12" fillId="3" borderId="35" xfId="112" applyNumberFormat="1" applyFont="1" applyFill="1" applyBorder="1" applyAlignment="1">
      <alignment horizontal="center" vertical="center" wrapText="1"/>
    </xf>
    <xf numFmtId="168" fontId="13" fillId="3" borderId="35" xfId="112" applyNumberFormat="1" applyFont="1" applyFill="1" applyBorder="1" applyAlignment="1">
      <alignment horizontal="center" vertical="center" wrapText="1"/>
    </xf>
    <xf numFmtId="0" fontId="40" fillId="5" borderId="19" xfId="111" applyFont="1" applyFill="1" applyBorder="1" applyAlignment="1">
      <alignment horizontal="center" vertical="justify"/>
    </xf>
    <xf numFmtId="168" fontId="13" fillId="3" borderId="32" xfId="112" applyNumberFormat="1" applyFont="1" applyFill="1" applyBorder="1" applyAlignment="1">
      <alignment horizontal="center" vertical="top" wrapText="1"/>
    </xf>
    <xf numFmtId="9" fontId="12" fillId="3" borderId="19" xfId="96" applyFont="1" applyFill="1" applyBorder="1" applyAlignment="1">
      <alignment horizontal="center" vertical="center"/>
    </xf>
    <xf numFmtId="170" fontId="12" fillId="0" borderId="19" xfId="111" applyNumberFormat="1" applyFont="1" applyFill="1" applyBorder="1" applyAlignment="1">
      <alignment horizontal="center" vertical="center" wrapText="1"/>
    </xf>
    <xf numFmtId="0" fontId="13" fillId="3" borderId="38" xfId="111" applyFont="1" applyFill="1" applyBorder="1" applyAlignment="1">
      <alignment horizontal="center" vertical="center" wrapText="1"/>
    </xf>
    <xf numFmtId="0" fontId="13" fillId="3" borderId="38" xfId="111" applyFont="1" applyFill="1" applyBorder="1" applyAlignment="1">
      <alignment horizontal="center" vertical="top" wrapText="1"/>
    </xf>
    <xf numFmtId="0" fontId="13" fillId="3" borderId="32" xfId="111" applyFont="1" applyFill="1" applyBorder="1" applyAlignment="1">
      <alignment horizontal="center" vertical="center" wrapText="1"/>
    </xf>
    <xf numFmtId="0" fontId="13" fillId="8" borderId="38" xfId="111" applyFont="1" applyFill="1" applyBorder="1" applyAlignment="1">
      <alignment vertical="justify"/>
    </xf>
    <xf numFmtId="0" fontId="13" fillId="3" borderId="20" xfId="111" applyFont="1" applyFill="1" applyBorder="1" applyAlignment="1">
      <alignment horizontal="center" vertical="center" wrapText="1"/>
    </xf>
    <xf numFmtId="0" fontId="13" fillId="3" borderId="36" xfId="111" applyFont="1" applyFill="1" applyBorder="1" applyAlignment="1">
      <alignment horizontal="center" vertical="center" wrapText="1"/>
    </xf>
    <xf numFmtId="0" fontId="42" fillId="3" borderId="38" xfId="111" applyFont="1" applyFill="1" applyBorder="1" applyAlignment="1">
      <alignment horizontal="center" vertical="top" wrapText="1"/>
    </xf>
    <xf numFmtId="168" fontId="13" fillId="3" borderId="32" xfId="0" applyNumberFormat="1" applyFont="1" applyFill="1" applyBorder="1" applyAlignment="1">
      <alignment horizontal="center" vertical="center" wrapText="1"/>
    </xf>
    <xf numFmtId="0" fontId="2" fillId="0" borderId="37" xfId="0" applyFont="1" applyBorder="1" applyAlignment="1">
      <alignment wrapText="1"/>
    </xf>
    <xf numFmtId="0" fontId="2" fillId="0" borderId="8" xfId="0" applyFont="1" applyBorder="1" applyAlignment="1">
      <alignment wrapText="1"/>
    </xf>
    <xf numFmtId="41" fontId="0" fillId="0" borderId="0" xfId="126" applyFont="1" applyBorder="1" applyAlignment="1">
      <alignment horizontal="center"/>
    </xf>
    <xf numFmtId="0" fontId="7" fillId="0" borderId="20"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39"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40" xfId="0" applyFont="1" applyFill="1" applyBorder="1" applyAlignment="1">
      <alignment horizontal="center" vertical="center"/>
    </xf>
    <xf numFmtId="176" fontId="8" fillId="0" borderId="41" xfId="95" applyNumberFormat="1" applyFont="1" applyFill="1" applyBorder="1" applyAlignment="1">
      <alignment vertical="center"/>
    </xf>
    <xf numFmtId="0" fontId="43" fillId="9" borderId="34" xfId="0" applyFont="1" applyFill="1" applyBorder="1" applyAlignment="1">
      <alignment horizontal="center" vertical="center"/>
    </xf>
    <xf numFmtId="0" fontId="43" fillId="9" borderId="34" xfId="0" applyFont="1" applyFill="1" applyBorder="1" applyAlignment="1">
      <alignment vertical="center" wrapText="1"/>
    </xf>
    <xf numFmtId="0" fontId="43" fillId="9" borderId="34" xfId="0" applyFont="1" applyFill="1" applyBorder="1" applyAlignment="1">
      <alignment horizontal="right" vertical="center" wrapText="1"/>
    </xf>
    <xf numFmtId="0" fontId="43" fillId="10" borderId="34" xfId="0" applyFont="1" applyFill="1" applyBorder="1" applyAlignment="1">
      <alignment horizontal="center" vertical="center"/>
    </xf>
    <xf numFmtId="0" fontId="43" fillId="10" borderId="34" xfId="0" applyFont="1" applyFill="1" applyBorder="1" applyAlignment="1">
      <alignment vertical="center"/>
    </xf>
    <xf numFmtId="0" fontId="43" fillId="10" borderId="34" xfId="0" applyFont="1" applyFill="1" applyBorder="1" applyAlignment="1">
      <alignment horizontal="right" vertical="center"/>
    </xf>
    <xf numFmtId="0" fontId="44" fillId="0" borderId="34" xfId="0" applyFont="1" applyBorder="1" applyAlignment="1">
      <alignment horizontal="center" vertical="center"/>
    </xf>
    <xf numFmtId="0" fontId="44" fillId="0" borderId="34" xfId="0" applyFont="1" applyBorder="1" applyAlignment="1">
      <alignment horizontal="justify" vertical="center" wrapText="1"/>
    </xf>
    <xf numFmtId="2" fontId="44" fillId="0" borderId="34" xfId="0" applyNumberFormat="1" applyFont="1" applyBorder="1" applyAlignment="1">
      <alignment horizontal="center" vertical="center" wrapText="1"/>
    </xf>
    <xf numFmtId="182" fontId="44" fillId="0" borderId="34" xfId="0" applyNumberFormat="1" applyFont="1" applyBorder="1" applyAlignment="1">
      <alignment horizontal="right" vertical="center" wrapText="1"/>
    </xf>
    <xf numFmtId="0" fontId="43" fillId="10" borderId="34" xfId="0" applyFont="1" applyFill="1" applyBorder="1" applyAlignment="1">
      <alignment vertical="center" wrapText="1"/>
    </xf>
    <xf numFmtId="2" fontId="43" fillId="10" borderId="34" xfId="0" applyNumberFormat="1" applyFont="1" applyFill="1" applyBorder="1" applyAlignment="1">
      <alignment horizontal="center" vertical="center" wrapText="1"/>
    </xf>
    <xf numFmtId="0" fontId="43" fillId="10" borderId="34" xfId="0" applyFont="1" applyFill="1" applyBorder="1" applyAlignment="1">
      <alignment horizontal="right" vertical="center" wrapText="1"/>
    </xf>
    <xf numFmtId="0" fontId="43" fillId="10" borderId="34" xfId="0" applyFont="1" applyFill="1" applyBorder="1" applyAlignment="1">
      <alignment horizontal="justify" vertical="center"/>
    </xf>
    <xf numFmtId="0" fontId="45" fillId="10" borderId="34" xfId="0" applyFont="1" applyFill="1" applyBorder="1" applyAlignment="1">
      <alignment horizontal="center" vertical="center"/>
    </xf>
    <xf numFmtId="2" fontId="45" fillId="10" borderId="34" xfId="0" applyNumberFormat="1" applyFont="1" applyFill="1" applyBorder="1" applyAlignment="1">
      <alignment horizontal="center" vertical="center" wrapText="1"/>
    </xf>
    <xf numFmtId="0" fontId="45" fillId="10" borderId="34" xfId="0" applyFont="1" applyFill="1" applyBorder="1" applyAlignment="1">
      <alignment horizontal="right" vertical="center" wrapText="1"/>
    </xf>
    <xf numFmtId="0" fontId="44" fillId="0" borderId="34" xfId="0" applyFont="1" applyBorder="1" applyAlignment="1">
      <alignment horizontal="center" vertical="center" wrapText="1"/>
    </xf>
    <xf numFmtId="0" fontId="43" fillId="10" borderId="34" xfId="0" applyFont="1" applyFill="1" applyBorder="1" applyAlignment="1">
      <alignment horizontal="justify" vertical="center" wrapText="1"/>
    </xf>
    <xf numFmtId="2" fontId="43" fillId="10" borderId="34" xfId="0" applyNumberFormat="1" applyFont="1" applyFill="1" applyBorder="1" applyAlignment="1">
      <alignment vertical="center" wrapText="1"/>
    </xf>
    <xf numFmtId="0" fontId="43" fillId="11" borderId="34" xfId="0" applyFont="1" applyFill="1" applyBorder="1" applyAlignment="1">
      <alignment horizontal="center" vertical="center"/>
    </xf>
    <xf numFmtId="0" fontId="43" fillId="11" borderId="34" xfId="0" applyFont="1" applyFill="1" applyBorder="1" applyAlignment="1">
      <alignment horizontal="justify" vertical="center" wrapText="1"/>
    </xf>
    <xf numFmtId="0" fontId="45" fillId="11" borderId="34" xfId="0" applyFont="1" applyFill="1" applyBorder="1" applyAlignment="1">
      <alignment vertical="center"/>
    </xf>
    <xf numFmtId="2" fontId="45" fillId="11" borderId="34" xfId="0" applyNumberFormat="1" applyFont="1" applyFill="1" applyBorder="1" applyAlignment="1">
      <alignment vertical="center"/>
    </xf>
    <xf numFmtId="0" fontId="45" fillId="11" borderId="34" xfId="0" applyFont="1" applyFill="1" applyBorder="1" applyAlignment="1">
      <alignment horizontal="right" vertical="center"/>
    </xf>
    <xf numFmtId="0" fontId="43" fillId="12" borderId="34" xfId="0" applyFont="1" applyFill="1" applyBorder="1" applyAlignment="1">
      <alignment horizontal="center" vertical="center"/>
    </xf>
    <xf numFmtId="0" fontId="43" fillId="12" borderId="34" xfId="0" applyFont="1" applyFill="1" applyBorder="1" applyAlignment="1">
      <alignment horizontal="justify" vertical="center" wrapText="1"/>
    </xf>
    <xf numFmtId="0" fontId="45" fillId="12" borderId="34" xfId="0" applyFont="1" applyFill="1" applyBorder="1" applyAlignment="1">
      <alignment vertical="center"/>
    </xf>
    <xf numFmtId="2" fontId="45" fillId="12" borderId="34" xfId="0" applyNumberFormat="1" applyFont="1" applyFill="1" applyBorder="1" applyAlignment="1">
      <alignment vertical="center"/>
    </xf>
    <xf numFmtId="0" fontId="45" fillId="12" borderId="34" xfId="0" applyFont="1" applyFill="1" applyBorder="1" applyAlignment="1">
      <alignment horizontal="right" vertical="center"/>
    </xf>
    <xf numFmtId="0" fontId="45" fillId="0" borderId="34" xfId="0" applyFont="1" applyBorder="1" applyAlignment="1">
      <alignment horizontal="center" vertical="center"/>
    </xf>
    <xf numFmtId="0" fontId="43" fillId="12" borderId="34" xfId="0" applyFont="1" applyFill="1" applyBorder="1" applyAlignment="1">
      <alignment vertical="center"/>
    </xf>
    <xf numFmtId="2" fontId="43" fillId="12" borderId="34" xfId="0" applyNumberFormat="1" applyFont="1" applyFill="1" applyBorder="1" applyAlignment="1">
      <alignment vertical="center"/>
    </xf>
    <xf numFmtId="0" fontId="43" fillId="12" borderId="34" xfId="0" applyFont="1" applyFill="1" applyBorder="1" applyAlignment="1">
      <alignment horizontal="right" vertical="center"/>
    </xf>
    <xf numFmtId="0" fontId="43" fillId="13" borderId="34" xfId="0" applyFont="1" applyFill="1" applyBorder="1" applyAlignment="1">
      <alignment horizontal="center" vertical="center"/>
    </xf>
    <xf numFmtId="0" fontId="43" fillId="13" borderId="34" xfId="0" applyFont="1" applyFill="1" applyBorder="1" applyAlignment="1">
      <alignment horizontal="justify" vertical="center" wrapText="1"/>
    </xf>
    <xf numFmtId="0" fontId="43" fillId="13" borderId="34" xfId="0" applyFont="1" applyFill="1" applyBorder="1" applyAlignment="1">
      <alignment vertical="center"/>
    </xf>
    <xf numFmtId="2" fontId="43" fillId="13" borderId="34" xfId="0" applyNumberFormat="1" applyFont="1" applyFill="1" applyBorder="1" applyAlignment="1">
      <alignment vertical="center"/>
    </xf>
    <xf numFmtId="0" fontId="43" fillId="13" borderId="34" xfId="0" applyFont="1" applyFill="1" applyBorder="1" applyAlignment="1">
      <alignment horizontal="right" vertical="center"/>
    </xf>
    <xf numFmtId="0" fontId="43" fillId="14" borderId="34" xfId="0" applyFont="1" applyFill="1" applyBorder="1" applyAlignment="1">
      <alignment horizontal="center" vertical="center"/>
    </xf>
    <xf numFmtId="0" fontId="43" fillId="14" borderId="34" xfId="0" applyFont="1" applyFill="1" applyBorder="1" applyAlignment="1">
      <alignment horizontal="justify" vertical="center" wrapText="1"/>
    </xf>
    <xf numFmtId="0" fontId="45" fillId="14" borderId="34" xfId="0" applyFont="1" applyFill="1" applyBorder="1" applyAlignment="1">
      <alignment horizontal="center" vertical="center"/>
    </xf>
    <xf numFmtId="2" fontId="45" fillId="14" borderId="34" xfId="0" applyNumberFormat="1" applyFont="1" applyFill="1" applyBorder="1" applyAlignment="1">
      <alignment vertical="center" wrapText="1"/>
    </xf>
    <xf numFmtId="0" fontId="45" fillId="14" borderId="34" xfId="0" applyFont="1" applyFill="1" applyBorder="1" applyAlignment="1">
      <alignment horizontal="right" vertical="center" wrapText="1"/>
    </xf>
    <xf numFmtId="0" fontId="43" fillId="14" borderId="34" xfId="0" applyFont="1" applyFill="1" applyBorder="1" applyAlignment="1">
      <alignment horizontal="justify" vertical="center"/>
    </xf>
    <xf numFmtId="2" fontId="43" fillId="14" borderId="34" xfId="0" applyNumberFormat="1" applyFont="1" applyFill="1" applyBorder="1" applyAlignment="1">
      <alignment horizontal="center" vertical="center" wrapText="1"/>
    </xf>
    <xf numFmtId="0" fontId="43" fillId="14" borderId="34" xfId="0" applyFont="1" applyFill="1" applyBorder="1" applyAlignment="1">
      <alignment horizontal="right" vertical="center" wrapText="1"/>
    </xf>
    <xf numFmtId="2" fontId="45" fillId="14" borderId="34" xfId="0" applyNumberFormat="1" applyFont="1" applyFill="1" applyBorder="1" applyAlignment="1">
      <alignment horizontal="center" vertical="center" wrapText="1"/>
    </xf>
    <xf numFmtId="2" fontId="43" fillId="14" borderId="34" xfId="0" applyNumberFormat="1" applyFont="1" applyFill="1" applyBorder="1" applyAlignment="1">
      <alignment horizontal="center" vertical="center"/>
    </xf>
    <xf numFmtId="0" fontId="43" fillId="14" borderId="34" xfId="0" applyFont="1" applyFill="1" applyBorder="1" applyAlignment="1">
      <alignment horizontal="right" vertical="center"/>
    </xf>
    <xf numFmtId="0" fontId="43" fillId="15" borderId="34" xfId="0" applyFont="1" applyFill="1" applyBorder="1" applyAlignment="1">
      <alignment horizontal="center" vertical="center"/>
    </xf>
    <xf numFmtId="0" fontId="43" fillId="15" borderId="34" xfId="0" applyFont="1" applyFill="1" applyBorder="1" applyAlignment="1">
      <alignment horizontal="justify" vertical="center"/>
    </xf>
    <xf numFmtId="2" fontId="45" fillId="15" borderId="34" xfId="0" applyNumberFormat="1" applyFont="1" applyFill="1" applyBorder="1" applyAlignment="1">
      <alignment horizontal="center" vertical="center" wrapText="1"/>
    </xf>
    <xf numFmtId="0" fontId="43" fillId="15" borderId="34" xfId="0" applyFont="1" applyFill="1" applyBorder="1" applyAlignment="1">
      <alignment horizontal="right" vertical="center"/>
    </xf>
    <xf numFmtId="0" fontId="43" fillId="16" borderId="34" xfId="0" applyFont="1" applyFill="1" applyBorder="1" applyAlignment="1">
      <alignment horizontal="center" vertical="center"/>
    </xf>
    <xf numFmtId="0" fontId="43" fillId="16" borderId="34" xfId="0" applyFont="1" applyFill="1" applyBorder="1" applyAlignment="1">
      <alignment horizontal="justify" vertical="center"/>
    </xf>
    <xf numFmtId="2" fontId="45" fillId="16" borderId="34" xfId="0" applyNumberFormat="1" applyFont="1" applyFill="1" applyBorder="1" applyAlignment="1">
      <alignment horizontal="center" vertical="center" wrapText="1"/>
    </xf>
    <xf numFmtId="0" fontId="43" fillId="16" borderId="34" xfId="0" applyFont="1" applyFill="1" applyBorder="1" applyAlignment="1">
      <alignment horizontal="right" vertical="center"/>
    </xf>
    <xf numFmtId="0" fontId="45" fillId="16" borderId="34" xfId="0" applyFont="1" applyFill="1" applyBorder="1" applyAlignment="1">
      <alignment horizontal="center" vertical="center"/>
    </xf>
    <xf numFmtId="0" fontId="43" fillId="16" borderId="34" xfId="0" applyFont="1" applyFill="1" applyBorder="1" applyAlignment="1">
      <alignment horizontal="justify" vertical="center" wrapText="1"/>
    </xf>
    <xf numFmtId="2" fontId="45" fillId="16" borderId="34" xfId="0" applyNumberFormat="1" applyFont="1" applyFill="1" applyBorder="1" applyAlignment="1">
      <alignment horizontal="center" vertical="center"/>
    </xf>
    <xf numFmtId="0" fontId="45" fillId="16" borderId="34" xfId="0" applyFont="1" applyFill="1" applyBorder="1" applyAlignment="1">
      <alignment horizontal="right" vertical="center"/>
    </xf>
    <xf numFmtId="2" fontId="43" fillId="16" borderId="34" xfId="0" applyNumberFormat="1" applyFont="1" applyFill="1" applyBorder="1" applyAlignment="1">
      <alignment horizontal="center" vertical="center" wrapText="1"/>
    </xf>
    <xf numFmtId="0" fontId="44" fillId="0" borderId="34" xfId="0" applyFont="1" applyFill="1" applyBorder="1" applyAlignment="1">
      <alignment horizontal="center" vertical="center"/>
    </xf>
    <xf numFmtId="0" fontId="44" fillId="0" borderId="34" xfId="0" applyFont="1" applyFill="1" applyBorder="1" applyAlignment="1">
      <alignment horizontal="justify" vertical="center" wrapText="1"/>
    </xf>
    <xf numFmtId="2" fontId="43" fillId="16" borderId="34" xfId="0" applyNumberFormat="1" applyFont="1" applyFill="1" applyBorder="1" applyAlignment="1">
      <alignment horizontal="center" vertical="center"/>
    </xf>
    <xf numFmtId="0" fontId="43" fillId="17" borderId="34" xfId="0" applyFont="1" applyFill="1" applyBorder="1" applyAlignment="1">
      <alignment horizontal="center" vertical="center"/>
    </xf>
    <xf numFmtId="0" fontId="43" fillId="17" borderId="34" xfId="0" applyFont="1" applyFill="1" applyBorder="1" applyAlignment="1">
      <alignment horizontal="justify" vertical="center" wrapText="1"/>
    </xf>
    <xf numFmtId="2" fontId="45" fillId="17" borderId="34" xfId="0" applyNumberFormat="1" applyFont="1" applyFill="1" applyBorder="1" applyAlignment="1">
      <alignment horizontal="center" vertical="center" wrapText="1"/>
    </xf>
    <xf numFmtId="0" fontId="43" fillId="17" borderId="34" xfId="0" applyFont="1" applyFill="1" applyBorder="1" applyAlignment="1">
      <alignment horizontal="right" vertical="center"/>
    </xf>
    <xf numFmtId="0" fontId="43" fillId="18" borderId="34" xfId="0" applyFont="1" applyFill="1" applyBorder="1" applyAlignment="1">
      <alignment horizontal="center" vertical="center"/>
    </xf>
    <xf numFmtId="0" fontId="43" fillId="18" borderId="34" xfId="0" applyFont="1" applyFill="1" applyBorder="1" applyAlignment="1">
      <alignment horizontal="justify" vertical="center" wrapText="1"/>
    </xf>
    <xf numFmtId="2" fontId="45" fillId="18" borderId="34" xfId="0" applyNumberFormat="1" applyFont="1" applyFill="1" applyBorder="1" applyAlignment="1">
      <alignment horizontal="center" vertical="center" wrapText="1"/>
    </xf>
    <xf numFmtId="0" fontId="43" fillId="18" borderId="34" xfId="0" applyFont="1" applyFill="1" applyBorder="1" applyAlignment="1">
      <alignment horizontal="right" vertical="center"/>
    </xf>
    <xf numFmtId="0" fontId="45" fillId="18" borderId="34" xfId="0" applyFont="1" applyFill="1" applyBorder="1" applyAlignment="1">
      <alignment horizontal="center" vertical="center" wrapText="1"/>
    </xf>
    <xf numFmtId="180" fontId="9" fillId="0" borderId="23" xfId="96" applyNumberFormat="1" applyFont="1" applyFill="1" applyBorder="1" applyAlignment="1">
      <alignment horizontal="center" vertical="center"/>
    </xf>
    <xf numFmtId="180" fontId="8" fillId="0" borderId="17" xfId="96" applyNumberFormat="1" applyFont="1" applyFill="1" applyBorder="1" applyAlignment="1">
      <alignment horizontal="center" vertical="center"/>
    </xf>
    <xf numFmtId="0" fontId="15" fillId="0" borderId="18" xfId="111" applyFont="1" applyFill="1" applyBorder="1" applyAlignment="1">
      <alignment horizontal="center" vertical="center"/>
    </xf>
    <xf numFmtId="0" fontId="0" fillId="0" borderId="0" xfId="0" applyAlignment="1">
      <alignment horizontal="center" vertical="center"/>
    </xf>
    <xf numFmtId="0" fontId="0" fillId="0" borderId="42" xfId="0" applyBorder="1"/>
    <xf numFmtId="0" fontId="0" fillId="0" borderId="42" xfId="0" applyBorder="1" applyAlignment="1">
      <alignment horizontal="center" vertical="center"/>
    </xf>
    <xf numFmtId="0" fontId="31" fillId="0" borderId="42" xfId="0" applyFont="1" applyBorder="1" applyAlignment="1">
      <alignment horizontal="center" wrapText="1"/>
    </xf>
    <xf numFmtId="0" fontId="31" fillId="0" borderId="42" xfId="0" applyFont="1" applyBorder="1" applyAlignment="1">
      <alignment vertical="center"/>
    </xf>
    <xf numFmtId="0" fontId="13" fillId="6" borderId="43" xfId="0" applyFont="1" applyFill="1" applyBorder="1" applyAlignment="1">
      <alignment horizontal="justify" vertical="center" wrapText="1"/>
    </xf>
    <xf numFmtId="0" fontId="14" fillId="0" borderId="43" xfId="0" applyFont="1" applyFill="1" applyBorder="1" applyAlignment="1">
      <alignment horizontal="center" vertical="center"/>
    </xf>
    <xf numFmtId="0" fontId="14" fillId="0" borderId="43" xfId="111" applyFont="1" applyFill="1" applyBorder="1" applyAlignment="1">
      <alignment horizontal="center" vertical="center" wrapText="1"/>
    </xf>
    <xf numFmtId="0" fontId="13" fillId="3" borderId="43" xfId="111" applyFont="1" applyFill="1" applyBorder="1" applyAlignment="1">
      <alignment horizontal="center" vertical="center" wrapText="1"/>
    </xf>
    <xf numFmtId="0" fontId="35" fillId="0" borderId="10" xfId="0" applyFont="1" applyBorder="1" applyAlignment="1">
      <alignment horizontal="center" vertical="center" textRotation="90" wrapText="1"/>
    </xf>
    <xf numFmtId="0" fontId="13" fillId="3" borderId="43" xfId="111" applyFont="1" applyFill="1" applyBorder="1" applyAlignment="1">
      <alignment horizontal="center" vertical="top" wrapText="1"/>
    </xf>
    <xf numFmtId="0" fontId="36" fillId="4" borderId="12" xfId="0" applyFont="1" applyFill="1" applyBorder="1" applyAlignment="1">
      <alignment horizontal="center" vertical="center" wrapText="1"/>
    </xf>
    <xf numFmtId="0" fontId="14" fillId="0" borderId="11" xfId="111" applyFont="1" applyFill="1" applyBorder="1" applyAlignment="1">
      <alignment horizontal="center" vertical="center" wrapText="1"/>
    </xf>
    <xf numFmtId="0" fontId="13" fillId="3" borderId="19" xfId="111" applyFont="1" applyFill="1" applyBorder="1" applyAlignment="1">
      <alignment horizontal="center" vertical="top" wrapText="1"/>
    </xf>
    <xf numFmtId="0" fontId="2" fillId="0" borderId="8" xfId="0" applyFont="1" applyFill="1" applyBorder="1" applyAlignment="1">
      <alignment horizontal="center"/>
    </xf>
    <xf numFmtId="0" fontId="40" fillId="3" borderId="38" xfId="111" applyFont="1" applyFill="1" applyBorder="1" applyAlignment="1">
      <alignment horizontal="center" vertical="center" wrapText="1"/>
    </xf>
    <xf numFmtId="0" fontId="14" fillId="2" borderId="19" xfId="111" applyFont="1" applyFill="1" applyBorder="1" applyAlignment="1">
      <alignment horizontal="center" vertical="center"/>
    </xf>
    <xf numFmtId="0" fontId="15" fillId="2" borderId="19" xfId="111" applyFont="1" applyFill="1" applyBorder="1" applyAlignment="1">
      <alignment horizontal="center" vertical="center" wrapText="1"/>
    </xf>
    <xf numFmtId="0" fontId="14" fillId="3" borderId="4" xfId="111" applyFont="1" applyFill="1" applyBorder="1" applyAlignment="1">
      <alignment horizontal="center" vertical="center"/>
    </xf>
    <xf numFmtId="0" fontId="14" fillId="3" borderId="6" xfId="111" applyFont="1" applyFill="1" applyBorder="1" applyAlignment="1">
      <alignment horizontal="center" vertical="center"/>
    </xf>
    <xf numFmtId="0" fontId="14" fillId="0" borderId="4" xfId="111" applyFont="1" applyFill="1" applyBorder="1" applyAlignment="1">
      <alignment horizontal="center" vertical="center"/>
    </xf>
    <xf numFmtId="0" fontId="14" fillId="0" borderId="5" xfId="111" applyFont="1" applyFill="1" applyBorder="1" applyAlignment="1">
      <alignment horizontal="center" vertical="center"/>
    </xf>
    <xf numFmtId="0" fontId="34" fillId="0" borderId="36" xfId="111" applyFont="1" applyFill="1" applyBorder="1" applyAlignment="1">
      <alignment horizontal="center" vertical="center" textRotation="90"/>
    </xf>
    <xf numFmtId="0" fontId="34" fillId="0" borderId="16" xfId="111" applyFont="1" applyFill="1" applyBorder="1" applyAlignment="1">
      <alignment horizontal="center" vertical="center" textRotation="90"/>
    </xf>
    <xf numFmtId="0" fontId="34" fillId="0" borderId="10" xfId="111" applyFont="1" applyFill="1" applyBorder="1" applyAlignment="1">
      <alignment horizontal="center" vertical="center" textRotation="90"/>
    </xf>
    <xf numFmtId="0" fontId="13" fillId="6" borderId="44" xfId="111" applyFont="1" applyFill="1" applyBorder="1" applyAlignment="1">
      <alignment vertical="center" wrapText="1"/>
    </xf>
    <xf numFmtId="0" fontId="13" fillId="6" borderId="10" xfId="111" applyFont="1" applyFill="1" applyBorder="1" applyAlignment="1">
      <alignment vertical="center" wrapText="1"/>
    </xf>
    <xf numFmtId="0" fontId="6" fillId="0" borderId="0" xfId="111" applyFont="1" applyFill="1" applyBorder="1" applyAlignment="1">
      <alignment vertical="center" wrapText="1"/>
    </xf>
    <xf numFmtId="0" fontId="15" fillId="0" borderId="18" xfId="111" applyFont="1" applyFill="1" applyBorder="1" applyAlignment="1">
      <alignment horizontal="center" vertical="center"/>
    </xf>
    <xf numFmtId="0" fontId="15" fillId="0" borderId="16" xfId="111" applyFont="1" applyFill="1" applyBorder="1" applyAlignment="1">
      <alignment horizontal="center" vertical="center"/>
    </xf>
    <xf numFmtId="0" fontId="15" fillId="0" borderId="10" xfId="111" applyFont="1" applyFill="1" applyBorder="1" applyAlignment="1">
      <alignment horizontal="center" vertical="center"/>
    </xf>
    <xf numFmtId="0" fontId="2" fillId="0" borderId="0" xfId="111" applyFont="1" applyFill="1" applyAlignment="1">
      <alignment vertical="center"/>
    </xf>
    <xf numFmtId="0" fontId="6" fillId="0" borderId="0" xfId="111" applyFont="1" applyFill="1" applyAlignment="1">
      <alignment vertical="center"/>
    </xf>
    <xf numFmtId="0" fontId="17" fillId="0" borderId="8"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3" xfId="0" applyFont="1" applyBorder="1"/>
    <xf numFmtId="0" fontId="9" fillId="0" borderId="2" xfId="0" applyFont="1" applyBorder="1"/>
    <xf numFmtId="0" fontId="2" fillId="0" borderId="17" xfId="0" applyFont="1" applyFill="1" applyBorder="1" applyAlignment="1">
      <alignment horizontal="left" vertical="center" wrapText="1"/>
    </xf>
    <xf numFmtId="0" fontId="2" fillId="0" borderId="17" xfId="0" applyFont="1" applyFill="1" applyBorder="1" applyAlignment="1">
      <alignment horizontal="left" vertical="center"/>
    </xf>
    <xf numFmtId="168" fontId="0" fillId="0" borderId="17" xfId="1" applyNumberFormat="1" applyFont="1" applyFill="1" applyBorder="1" applyAlignment="1">
      <alignment vertical="center"/>
    </xf>
    <xf numFmtId="0" fontId="2" fillId="0" borderId="3" xfId="0" applyFont="1" applyBorder="1" applyAlignment="1">
      <alignment vertical="center" wrapText="1"/>
    </xf>
    <xf numFmtId="0" fontId="2" fillId="0" borderId="2" xfId="0" applyFont="1" applyBorder="1" applyAlignment="1">
      <alignment vertical="center"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15" xfId="0" applyFont="1" applyBorder="1" applyAlignment="1">
      <alignment horizontal="left" vertical="center"/>
    </xf>
    <xf numFmtId="0" fontId="2" fillId="0" borderId="8"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9" fontId="0" fillId="0" borderId="23" xfId="96" applyFont="1" applyBorder="1" applyAlignment="1">
      <alignment vertical="center"/>
    </xf>
    <xf numFmtId="9" fontId="0" fillId="0" borderId="16" xfId="96" applyFont="1" applyBorder="1" applyAlignment="1">
      <alignment vertical="center"/>
    </xf>
    <xf numFmtId="9" fontId="0" fillId="0" borderId="10" xfId="96" applyFont="1" applyBorder="1" applyAlignment="1">
      <alignment vertical="center"/>
    </xf>
    <xf numFmtId="0" fontId="31" fillId="0" borderId="37" xfId="0" applyFont="1" applyBorder="1" applyAlignment="1">
      <alignment horizontal="center" vertical="center"/>
    </xf>
    <xf numFmtId="181" fontId="38" fillId="3" borderId="21" xfId="111" applyNumberFormat="1" applyFont="1" applyFill="1" applyBorder="1" applyAlignment="1">
      <alignment horizontal="center" vertical="center" wrapText="1"/>
    </xf>
    <xf numFmtId="181" fontId="47" fillId="0" borderId="25" xfId="0" applyNumberFormat="1" applyFont="1" applyBorder="1" applyAlignment="1">
      <alignment horizontal="center" vertical="center" wrapText="1"/>
    </xf>
    <xf numFmtId="181" fontId="47" fillId="0" borderId="22" xfId="0" applyNumberFormat="1" applyFont="1" applyBorder="1" applyAlignment="1">
      <alignment horizontal="center" vertical="center" wrapText="1"/>
    </xf>
    <xf numFmtId="0" fontId="15" fillId="0" borderId="24" xfId="111" applyFont="1" applyFill="1" applyBorder="1" applyAlignment="1">
      <alignment horizontal="center" vertical="center" wrapText="1"/>
    </xf>
    <xf numFmtId="0" fontId="15" fillId="0" borderId="12" xfId="111" applyFont="1" applyFill="1" applyBorder="1" applyAlignment="1">
      <alignment horizontal="center" vertical="center" wrapText="1"/>
    </xf>
    <xf numFmtId="0" fontId="15" fillId="2" borderId="21" xfId="111"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13" fillId="2" borderId="21" xfId="111" applyFont="1" applyFill="1" applyBorder="1" applyAlignment="1">
      <alignment horizontal="center" vertical="justify" wrapText="1"/>
    </xf>
    <xf numFmtId="0" fontId="5" fillId="2" borderId="25" xfId="0" applyFont="1" applyFill="1" applyBorder="1" applyAlignment="1">
      <alignment vertical="justify" wrapText="1"/>
    </xf>
    <xf numFmtId="0" fontId="5" fillId="2" borderId="22" xfId="0" applyFont="1" applyFill="1" applyBorder="1" applyAlignment="1">
      <alignment vertical="justify" wrapText="1"/>
    </xf>
    <xf numFmtId="181" fontId="14" fillId="3" borderId="21" xfId="111" applyNumberFormat="1" applyFont="1" applyFill="1" applyBorder="1" applyAlignment="1">
      <alignment horizontal="center" vertical="center" wrapText="1"/>
    </xf>
    <xf numFmtId="181" fontId="37" fillId="0" borderId="25" xfId="0" applyNumberFormat="1" applyFont="1" applyBorder="1" applyAlignment="1">
      <alignment horizontal="center" vertical="center" wrapText="1"/>
    </xf>
    <xf numFmtId="181" fontId="37" fillId="0" borderId="22" xfId="0" applyNumberFormat="1" applyFont="1" applyBorder="1" applyAlignment="1">
      <alignment horizontal="center" vertical="center" wrapText="1"/>
    </xf>
    <xf numFmtId="0" fontId="36" fillId="4" borderId="36" xfId="0" applyFont="1" applyFill="1" applyBorder="1" applyAlignment="1">
      <alignment horizontal="center" vertical="center" wrapText="1"/>
    </xf>
    <xf numFmtId="0" fontId="36" fillId="4" borderId="16" xfId="0" applyFont="1" applyFill="1" applyBorder="1" applyAlignment="1">
      <alignment horizontal="center" vertical="center" wrapText="1"/>
    </xf>
    <xf numFmtId="0" fontId="36" fillId="4" borderId="10" xfId="0" applyFont="1" applyFill="1" applyBorder="1" applyAlignment="1">
      <alignment horizontal="center" vertical="center" wrapText="1"/>
    </xf>
    <xf numFmtId="0" fontId="14" fillId="0" borderId="36" xfId="111" applyFont="1" applyFill="1" applyBorder="1" applyAlignment="1">
      <alignment horizontal="center" vertical="center" wrapText="1"/>
    </xf>
    <xf numFmtId="0" fontId="14" fillId="0" borderId="16" xfId="111" applyFont="1" applyFill="1" applyBorder="1" applyAlignment="1">
      <alignment horizontal="center" vertical="center" wrapText="1"/>
    </xf>
    <xf numFmtId="0" fontId="14" fillId="0" borderId="10" xfId="111" applyFont="1" applyFill="1" applyBorder="1" applyAlignment="1">
      <alignment horizontal="center" vertical="center" wrapText="1"/>
    </xf>
    <xf numFmtId="0" fontId="5" fillId="2" borderId="25" xfId="0" applyFont="1" applyFill="1" applyBorder="1" applyAlignment="1">
      <alignment horizontal="center" vertical="justify" wrapText="1"/>
    </xf>
    <xf numFmtId="0" fontId="5" fillId="2" borderId="22" xfId="0" applyFont="1" applyFill="1" applyBorder="1" applyAlignment="1">
      <alignment horizontal="center" vertical="justify" wrapText="1"/>
    </xf>
    <xf numFmtId="0" fontId="35" fillId="0" borderId="36" xfId="0" applyFont="1" applyBorder="1" applyAlignment="1">
      <alignment horizontal="center" vertical="center" textRotation="90" wrapText="1"/>
    </xf>
    <xf numFmtId="0" fontId="35" fillId="0" borderId="16" xfId="0" applyFont="1" applyBorder="1" applyAlignment="1">
      <alignment horizontal="center" vertical="center" textRotation="90" wrapText="1"/>
    </xf>
    <xf numFmtId="0" fontId="35" fillId="0" borderId="10" xfId="0" applyFont="1" applyBorder="1" applyAlignment="1">
      <alignment horizontal="center" vertical="center" textRotation="90" wrapText="1"/>
    </xf>
    <xf numFmtId="0" fontId="6" fillId="0" borderId="0" xfId="111" applyFont="1" applyFill="1" applyBorder="1" applyAlignment="1">
      <alignment wrapText="1"/>
    </xf>
    <xf numFmtId="0" fontId="13" fillId="0" borderId="23" xfId="111" applyFont="1" applyFill="1" applyBorder="1" applyAlignment="1">
      <alignment horizontal="center" vertical="center"/>
    </xf>
    <xf numFmtId="0" fontId="13" fillId="0" borderId="10" xfId="111" applyFont="1" applyFill="1" applyBorder="1" applyAlignment="1">
      <alignment horizontal="center" vertical="center"/>
    </xf>
    <xf numFmtId="0" fontId="15" fillId="0" borderId="7" xfId="111" applyFont="1" applyFill="1" applyBorder="1" applyAlignment="1">
      <alignment horizontal="center" vertical="center"/>
    </xf>
    <xf numFmtId="0" fontId="15" fillId="0" borderId="9" xfId="111" applyFont="1" applyFill="1" applyBorder="1" applyAlignment="1">
      <alignment horizontal="center" vertical="center"/>
    </xf>
    <xf numFmtId="0" fontId="13" fillId="4" borderId="44" xfId="111" applyFont="1" applyFill="1" applyBorder="1" applyAlignment="1">
      <alignment horizontal="left" vertical="center" wrapText="1"/>
    </xf>
    <xf numFmtId="0" fontId="13" fillId="4" borderId="10" xfId="111" applyFont="1" applyFill="1" applyBorder="1" applyAlignment="1">
      <alignment horizontal="left" vertical="center" wrapText="1"/>
    </xf>
    <xf numFmtId="0" fontId="7" fillId="0" borderId="2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10" xfId="0" applyFont="1" applyFill="1" applyBorder="1" applyAlignment="1">
      <alignment horizontal="center" vertical="center"/>
    </xf>
    <xf numFmtId="10" fontId="21" fillId="0" borderId="28" xfId="110" applyNumberFormat="1" applyFont="1" applyBorder="1" applyAlignment="1">
      <alignment horizontal="center" vertical="center"/>
    </xf>
    <xf numFmtId="10" fontId="21" fillId="0" borderId="29" xfId="110" applyNumberFormat="1" applyFont="1" applyBorder="1" applyAlignment="1">
      <alignment horizontal="center" vertical="center"/>
    </xf>
    <xf numFmtId="10" fontId="21" fillId="0" borderId="30" xfId="110" applyNumberFormat="1" applyFont="1" applyBorder="1" applyAlignment="1">
      <alignment horizontal="center" vertical="center"/>
    </xf>
    <xf numFmtId="17" fontId="7" fillId="0" borderId="20" xfId="0" applyNumberFormat="1" applyFont="1" applyFill="1" applyBorder="1" applyAlignment="1">
      <alignment horizontal="center" vertical="center"/>
    </xf>
    <xf numFmtId="17" fontId="7" fillId="0" borderId="39" xfId="0" applyNumberFormat="1" applyFont="1" applyFill="1" applyBorder="1" applyAlignment="1">
      <alignment horizontal="center" vertical="center"/>
    </xf>
    <xf numFmtId="0" fontId="7" fillId="0" borderId="20"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7" fillId="0" borderId="39" xfId="0" applyFont="1" applyFill="1" applyBorder="1" applyAlignment="1">
      <alignment horizontal="center" vertical="center"/>
    </xf>
    <xf numFmtId="0" fontId="7" fillId="0" borderId="42" xfId="0" applyFont="1" applyFill="1" applyBorder="1" applyAlignment="1">
      <alignment horizontal="center" vertical="center" wrapText="1"/>
    </xf>
  </cellXfs>
  <cellStyles count="127">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3" builtinId="8" hidden="1"/>
    <cellStyle name="Hipervínculo" xfId="98" builtinId="8" hidden="1"/>
    <cellStyle name="Hipervínculo" xfId="100" builtinId="8" hidden="1"/>
    <cellStyle name="Hipervínculo" xfId="102" builtinId="8" hidden="1"/>
    <cellStyle name="Hipervínculo" xfId="104"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4"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Millares" xfId="1" builtinId="3"/>
    <cellStyle name="Millares [0]" xfId="126" builtinId="6"/>
    <cellStyle name="Millares [0] 2" xfId="116" xr:uid="{00000000-0005-0000-0000-000066000000}"/>
    <cellStyle name="Millares 2" xfId="112" xr:uid="{00000000-0005-0000-0000-000067000000}"/>
    <cellStyle name="Millares 2 2" xfId="120" xr:uid="{00000000-0005-0000-0000-000068000000}"/>
    <cellStyle name="Millares 2 2 4" xfId="122" xr:uid="{00000000-0005-0000-0000-000069000000}"/>
    <cellStyle name="Millares 3" xfId="121" xr:uid="{00000000-0005-0000-0000-00006A000000}"/>
    <cellStyle name="Moneda" xfId="95" builtinId="4"/>
    <cellStyle name="Moneda [0] 2" xfId="92" xr:uid="{00000000-0005-0000-0000-00006C000000}"/>
    <cellStyle name="Moneda [0] 3" xfId="123" xr:uid="{00000000-0005-0000-0000-00006D000000}"/>
    <cellStyle name="Moneda 10 2" xfId="124" xr:uid="{00000000-0005-0000-0000-00006E000000}"/>
    <cellStyle name="Moneda 2" xfId="107" xr:uid="{00000000-0005-0000-0000-00006F000000}"/>
    <cellStyle name="Normal" xfId="0" builtinId="0"/>
    <cellStyle name="Normal 10" xfId="111" xr:uid="{00000000-0005-0000-0000-000071000000}"/>
    <cellStyle name="Normal 14" xfId="109" xr:uid="{00000000-0005-0000-0000-000072000000}"/>
    <cellStyle name="Normal 15" xfId="119" xr:uid="{00000000-0005-0000-0000-000073000000}"/>
    <cellStyle name="Normal 16" xfId="125" xr:uid="{00000000-0005-0000-0000-000074000000}"/>
    <cellStyle name="Normal 2" xfId="97" xr:uid="{00000000-0005-0000-0000-000075000000}"/>
    <cellStyle name="Normal 3" xfId="108" xr:uid="{00000000-0005-0000-0000-000076000000}"/>
    <cellStyle name="Normal 4" xfId="113" xr:uid="{00000000-0005-0000-0000-000077000000}"/>
    <cellStyle name="Normal 4 2" xfId="114" xr:uid="{00000000-0005-0000-0000-000078000000}"/>
    <cellStyle name="Normal 5" xfId="115" xr:uid="{00000000-0005-0000-0000-000079000000}"/>
    <cellStyle name="Normal 6" xfId="117" xr:uid="{00000000-0005-0000-0000-00007A000000}"/>
    <cellStyle name="Normal 7" xfId="118" xr:uid="{00000000-0005-0000-0000-00007B000000}"/>
    <cellStyle name="Porcentaje" xfId="96" builtinId="5"/>
    <cellStyle name="Porcentaje 3" xfId="110" xr:uid="{00000000-0005-0000-0000-00007D000000}"/>
    <cellStyle name="Porcentual 2" xfId="106" xr:uid="{00000000-0005-0000-0000-00007E000000}"/>
  </cellStyles>
  <dxfs count="135">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ont>
        <color auto="1"/>
      </font>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 Type="http://schemas.openxmlformats.org/officeDocument/2006/relationships/worksheet" Target="worksheets/sheet3.xml"/><Relationship Id="rId21" Type="http://schemas.openxmlformats.org/officeDocument/2006/relationships/externalLink" Target="externalLinks/externalLink16.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luminacion%20estadio/PRESUPUESTO.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ervidor\50129%20fonade%20zona%20sur\Users\adolfo\Desktop\PRESUPUESTO%20INGENIE.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ervidor\50129%20fonade%20zona%20sur\Users\adolfo\Desktop\ING%20INGENIRIA%20S.A\B7A%20-Cancha%20750\3.%20Dise&#241;o%20Hidrosanitario\SABANA_PRESUPUESTO_CanchaMultiple_900_08sep201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VILLA%20TAKOA\Presupuesto\APUS%20VILLA%20TAKO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mangaritab/Downloads/PRESUPUESTOS%2017%20-%2010%20-%202013/21-PRESUPUESTO%20EL%20CARMEN%20-%20YARIMA/Gepa/PRECIOS%20INVIAS/apus%20febrero%20de%202012%20-%20GRUPO%203.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USUARIO/Downloads/apus%20febrero%202012%20BOYACA%20(1)/apus%20febrero%20de%202012%20-%20GRUPO%20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Users\Cristian\AppData\Local\Temp\PRESUPUESTO%20PROYECTO%203%20AULAS%201%20PISO%20INCHUCHAL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01%20VICERRECTORIA\02%20RESIDENCIAS%20UNIVERSITARIAS\DEFINITIVO_RESIDENCIA_UNIVERSITARIAS\28%20EVALUACION%20FINAL%20TECNICA%20-%20FINANCIERA%20-%20JURIDICA%20LP%20No.%2028-2017%20formulas.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01%20VICERRECTORIA\02%20RESIDENCIAS%20UNIVERSITARIAS\DEFINITIVO_RESIDENCIA_UNIVERSITARIAS\28%20EVALUACION%20FINAL%20TECNICA%20-%20FINANCIERA%20-%20JURIDICA%20LP%20No.%2028-2017%20formulas.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ervidor\50129%20fonade%20zona%20sur\Users\adolfo\Downloads\1409-2012_Presupuesto_75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Planeacion2\Downloads\Users\adolfo\Desktop\ING%20INGENIRIA%20S.A\3.%20GRUPO%20B\B06A-CUBIERTA%20DEPORTIVA%20750m\7.%20Presupuesto\09112012_Versi&#243;n_03\Z_Alta_750M&#178;\0911-2012_Presupuesto_750%20_Alta_Suelo%20AB_V03.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Users\Planeacion2\Downloads\ENTIDADES%20TERRITORIALES\Popay&#225;n\Popay&#225;n%20062\G4-062-05\1.3%20FORMULACION%20TECNICA%20DEL%20PROYECTO\1.3.3%20Presupuesto%20de%20obra\PRESUPUESTO\POPAY&#193;N%20062%20presupuesto.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ervidor\50129%20fonade%20zona%20sur\SABANA_PRESUPUESTO.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E:\UNIVERSIDAD\2019\procesos%20de%20licitaci&#243;n\Licitaciones\EVALUACION%20TECNICA%2003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5963A2BF\PRESUPUESTO%20Y%20APUS%20608-MONIQUIRAMARZO.LX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sers\Planeacion2\Downloads\Documents%20and%20Settings\Windows%20XP\Configuraci&#243;n%20local\Temp\Licitacion%202001%20Timbiqui\Acts.%20Recibo%20y%20Liquid.%20Parcial%2001%20puerto%20saij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sers\usuario\AppData\Local\Microsoft\Windows\Temporary%20Internet%20Files\Content.IE5\7K18BQR2\PRESUPUESTO%20PROYECTO%203%20AULAS%201%20PISO%20INCHUCHAL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sers\Planeacion2\Downloads\Backup15-07-06\Disco-C\INTERNET%20DIEGO%202\propuestas\2007\PALMIRA\ALCANTARILLADO\CONS.%20GRIMALDO\sobre%201\FORMULARIOs%20y%20presupuest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ALIRIO/Acued%20y%20Alcant/Presup%20Colector%20Aux.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rvidor\50129%20fonade%20zona%20sur\contrato%20de%20consultoria\6.%20Proyecto\17.Caloto\10.%20Presupuesto%20-%20Analisis%20Unitarios\10.1.Presupuesto\900m&#178;_Zona_Alta\0911-2012_Presupuesto_900%20_Alta_Suelo%20CD_V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Users\Planeacion2\Downloads\Users\USUARI~1\AppData\Local\Temp\Rar$DIa0.844\AP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
      <sheetName val="FORMATO-UPME-01"/>
      <sheetName val="MATERIALES"/>
      <sheetName val="DATOS"/>
      <sheetName val="M-0 NORTE"/>
      <sheetName val="FORMATO-UPME-01 (2)"/>
      <sheetName val="M-0 CENTRO (2)"/>
      <sheetName val="M-0 CENTRO"/>
      <sheetName val="CANTDS"/>
      <sheetName val="CANTDSTRAFO-PROTECC."/>
      <sheetName val="CANTDS-SEC"/>
      <sheetName val="PORCENTAJES"/>
      <sheetName val="M.O.SEC-TRAF-PROT."/>
      <sheetName val="M.O.PRIM"/>
      <sheetName val="TRANSP"/>
      <sheetName val="PRE-TRAF-PROT."/>
      <sheetName val="PRE-SEC"/>
      <sheetName val="PRE-PRIM"/>
      <sheetName val="M-0 SUR"/>
      <sheetName val="M-IO ESPEC."/>
      <sheetName val="PORTADA"/>
      <sheetName val="PORTADA (2)"/>
      <sheetName val="ALCALDES"/>
      <sheetName val="PRESUP.LOSPINOSLALAGUNA"/>
      <sheetName val="PRESUP.PARAMILLOII"/>
      <sheetName val="Presup"/>
      <sheetName val="Unitarios"/>
      <sheetName val="An-Unit "/>
      <sheetName val="Insum"/>
      <sheetName val="U001"/>
      <sheetName val="U002"/>
      <sheetName val="U003"/>
      <sheetName val="U004"/>
      <sheetName val="U005"/>
      <sheetName val="U006"/>
      <sheetName val="U007"/>
      <sheetName val="U008"/>
      <sheetName val="U009"/>
      <sheetName val="U010"/>
      <sheetName val="U011"/>
      <sheetName val="U012"/>
      <sheetName val="U013"/>
      <sheetName val="U014"/>
      <sheetName val="U015"/>
      <sheetName val="U016"/>
      <sheetName val="U017"/>
      <sheetName val="U018"/>
      <sheetName val="U019"/>
      <sheetName val="U020"/>
      <sheetName val="U021"/>
      <sheetName val="U022"/>
      <sheetName val="U023"/>
      <sheetName val="U024"/>
      <sheetName val="U025"/>
      <sheetName val="U026"/>
      <sheetName val="U027"/>
      <sheetName val="U028"/>
      <sheetName val="U029"/>
      <sheetName val="U030"/>
      <sheetName val="U031"/>
      <sheetName val="U032"/>
      <sheetName val="U033"/>
      <sheetName val="U034"/>
      <sheetName val="U035"/>
      <sheetName val="U036"/>
      <sheetName val="U037"/>
      <sheetName val="U038"/>
      <sheetName val="U039"/>
      <sheetName val="U040"/>
    </sheetNames>
    <sheetDataSet>
      <sheetData sheetId="0"/>
      <sheetData sheetId="1"/>
      <sheetData sheetId="2"/>
      <sheetData sheetId="3"/>
      <sheetData sheetId="4">
        <row r="76">
          <cell r="A76" t="str">
            <v>CODIGO</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76">
          <cell r="A76" t="str">
            <v>CODIGO</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 actividades Zona 1 "/>
      <sheetName val="Cuadro Comparativo "/>
      <sheetName val="Presupuesto"/>
      <sheetName val="A.P.U"/>
      <sheetName val="Insumos"/>
      <sheetName val="Cuadrillas"/>
      <sheetName val="Hoja1"/>
    </sheetNames>
    <sheetDataSet>
      <sheetData sheetId="0" refreshError="1"/>
      <sheetData sheetId="1" refreshError="1"/>
      <sheetData sheetId="2" refreshError="1"/>
      <sheetData sheetId="3" refreshError="1"/>
      <sheetData sheetId="4" refreshError="1">
        <row r="1813">
          <cell r="B1813" t="str">
            <v>ANDES</v>
          </cell>
        </row>
        <row r="1814">
          <cell r="B1814" t="str">
            <v>APIAY</v>
          </cell>
        </row>
        <row r="1815">
          <cell r="B1815" t="str">
            <v>ARAUCA</v>
          </cell>
        </row>
        <row r="1816">
          <cell r="B1816" t="str">
            <v>ARMENIA</v>
          </cell>
        </row>
        <row r="1817">
          <cell r="B1817" t="str">
            <v>BARANCABERMEGA</v>
          </cell>
        </row>
        <row r="1818">
          <cell r="B1818" t="str">
            <v>BARRANQUILLA</v>
          </cell>
        </row>
        <row r="1819">
          <cell r="B1819" t="str">
            <v>BELLO</v>
          </cell>
        </row>
        <row r="1820">
          <cell r="B1820" t="str">
            <v>BOGOTA</v>
          </cell>
        </row>
        <row r="1821">
          <cell r="B1821" t="str">
            <v>BUCARAMANGA</v>
          </cell>
        </row>
        <row r="1822">
          <cell r="B1822" t="str">
            <v>BUENAVISTA</v>
          </cell>
        </row>
        <row r="1823">
          <cell r="B1823" t="str">
            <v>BUGA</v>
          </cell>
        </row>
        <row r="1824">
          <cell r="B1824" t="str">
            <v>CALAMAR</v>
          </cell>
        </row>
        <row r="1825">
          <cell r="B1825" t="str">
            <v>CALI</v>
          </cell>
        </row>
        <row r="1826">
          <cell r="B1826" t="str">
            <v>CAREPA</v>
          </cell>
        </row>
        <row r="1827">
          <cell r="B1827" t="str">
            <v>CARTAGO</v>
          </cell>
        </row>
        <row r="1828">
          <cell r="B1828" t="str">
            <v>CHAPARRAL</v>
          </cell>
        </row>
        <row r="1829">
          <cell r="B1829" t="str">
            <v>CHIQUINQUIRA</v>
          </cell>
        </row>
        <row r="1830">
          <cell r="B1830" t="str">
            <v>CIENAGA</v>
          </cell>
        </row>
        <row r="1831">
          <cell r="B1831" t="str">
            <v>CUCUTA</v>
          </cell>
        </row>
        <row r="1832">
          <cell r="B1832" t="str">
            <v>CUMARIO</v>
          </cell>
        </row>
        <row r="1833">
          <cell r="B1833" t="str">
            <v>DUITAMA</v>
          </cell>
        </row>
        <row r="1834">
          <cell r="B1834" t="str">
            <v>FLORENCIA</v>
          </cell>
        </row>
        <row r="1835">
          <cell r="B1835" t="str">
            <v>FUSAGASUGA</v>
          </cell>
        </row>
        <row r="1836">
          <cell r="B1836" t="str">
            <v>GARZON</v>
          </cell>
        </row>
        <row r="1837">
          <cell r="B1837" t="str">
            <v>GRANADA</v>
          </cell>
        </row>
        <row r="1838">
          <cell r="B1838" t="str">
            <v>HONDA</v>
          </cell>
        </row>
        <row r="1839">
          <cell r="B1839" t="str">
            <v>IBAGUE</v>
          </cell>
        </row>
        <row r="1840">
          <cell r="B1840" t="str">
            <v>IPIALES</v>
          </cell>
        </row>
        <row r="1841">
          <cell r="B1841" t="str">
            <v>LA PLATA</v>
          </cell>
        </row>
        <row r="1842">
          <cell r="B1842" t="str">
            <v>LARANDIA</v>
          </cell>
        </row>
        <row r="1843">
          <cell r="B1843" t="str">
            <v>LETICIA</v>
          </cell>
        </row>
        <row r="1844">
          <cell r="B1844" t="str">
            <v>LOS FARALLONES</v>
          </cell>
        </row>
        <row r="1845">
          <cell r="B1845" t="str">
            <v>MALAMBO</v>
          </cell>
        </row>
        <row r="1846">
          <cell r="B1846" t="str">
            <v>MANIZALES</v>
          </cell>
        </row>
        <row r="1847">
          <cell r="B1847" t="str">
            <v>MEDELLIN</v>
          </cell>
        </row>
        <row r="1848">
          <cell r="B1848" t="str">
            <v>MELGAR</v>
          </cell>
        </row>
        <row r="1849">
          <cell r="B1849" t="str">
            <v>MITU</v>
          </cell>
        </row>
        <row r="1850">
          <cell r="B1850" t="str">
            <v>MOCOA</v>
          </cell>
        </row>
        <row r="1851">
          <cell r="B1851" t="str">
            <v>MONTENEGRO</v>
          </cell>
        </row>
        <row r="1852">
          <cell r="B1852" t="str">
            <v>MONTERIA</v>
          </cell>
        </row>
        <row r="1853">
          <cell r="B1853" t="str">
            <v>NEIVA</v>
          </cell>
        </row>
        <row r="1854">
          <cell r="B1854" t="str">
            <v>OCAÑA</v>
          </cell>
        </row>
        <row r="1855">
          <cell r="B1855" t="str">
            <v>PALMIRA</v>
          </cell>
        </row>
        <row r="1856">
          <cell r="B1856" t="str">
            <v>PAMPLONA</v>
          </cell>
        </row>
        <row r="1857">
          <cell r="B1857" t="str">
            <v>PASTO</v>
          </cell>
        </row>
        <row r="1858">
          <cell r="B1858" t="str">
            <v>PELAYA</v>
          </cell>
        </row>
        <row r="1859">
          <cell r="B1859" t="str">
            <v>PEREIRA</v>
          </cell>
        </row>
        <row r="1860">
          <cell r="B1860" t="str">
            <v>PITALITO</v>
          </cell>
        </row>
        <row r="1861">
          <cell r="B1861" t="str">
            <v>POPAYAN</v>
          </cell>
        </row>
        <row r="1862">
          <cell r="B1862" t="str">
            <v>PUERTO ASIS</v>
          </cell>
        </row>
        <row r="1863">
          <cell r="B1863" t="str">
            <v>PUERTO BERRIO</v>
          </cell>
        </row>
        <row r="1864">
          <cell r="B1864" t="str">
            <v>PUERTO CARREÑO</v>
          </cell>
        </row>
        <row r="1865">
          <cell r="B1865" t="str">
            <v>PUERTO INIRIDA</v>
          </cell>
        </row>
        <row r="1866">
          <cell r="B1866" t="str">
            <v>PUERTO RICO</v>
          </cell>
        </row>
        <row r="1867">
          <cell r="B1867" t="str">
            <v>QUIBDO</v>
          </cell>
        </row>
        <row r="1868">
          <cell r="B1868" t="str">
            <v>RIOHACHA</v>
          </cell>
        </row>
        <row r="1869">
          <cell r="B1869" t="str">
            <v>RIONEGRO</v>
          </cell>
        </row>
        <row r="1870">
          <cell r="B1870" t="str">
            <v>SAMORE</v>
          </cell>
        </row>
        <row r="1871">
          <cell r="B1871" t="str">
            <v>SAN JOSE DEL GUAVIARE</v>
          </cell>
        </row>
        <row r="1872">
          <cell r="B1872" t="str">
            <v>SAN PEDRO DE URABA</v>
          </cell>
        </row>
        <row r="1873">
          <cell r="B1873" t="str">
            <v>SAN RAFAEL</v>
          </cell>
        </row>
        <row r="1874">
          <cell r="B1874" t="str">
            <v>SAN VICENTE CHUCURRI</v>
          </cell>
        </row>
        <row r="1875">
          <cell r="B1875" t="str">
            <v>SAN VICENTE DEL CAGUAN</v>
          </cell>
        </row>
        <row r="1876">
          <cell r="B1876" t="str">
            <v>SANTA MARTA</v>
          </cell>
        </row>
        <row r="1877">
          <cell r="B1877" t="str">
            <v>SARAVENA</v>
          </cell>
        </row>
        <row r="1878">
          <cell r="B1878" t="str">
            <v>SOCORRO</v>
          </cell>
        </row>
        <row r="1879">
          <cell r="B1879" t="str">
            <v>SOGAMOSO</v>
          </cell>
        </row>
        <row r="1880">
          <cell r="B1880" t="str">
            <v>SUMAPAZ</v>
          </cell>
        </row>
        <row r="1881">
          <cell r="B1881" t="str">
            <v>TAME</v>
          </cell>
        </row>
        <row r="1882">
          <cell r="B1882" t="str">
            <v>TAURAMENA</v>
          </cell>
        </row>
        <row r="1883">
          <cell r="B1883" t="str">
            <v>TIBU</v>
          </cell>
        </row>
        <row r="1884">
          <cell r="B1884" t="str">
            <v>TUNJA</v>
          </cell>
        </row>
        <row r="1885">
          <cell r="B1885" t="str">
            <v>UBALA</v>
          </cell>
        </row>
        <row r="1886">
          <cell r="B1886" t="str">
            <v>VALLEDUPAR</v>
          </cell>
        </row>
        <row r="1887">
          <cell r="B1887" t="str">
            <v>VENECIA</v>
          </cell>
        </row>
        <row r="1888">
          <cell r="B1888" t="str">
            <v>VILLAVICENCIO</v>
          </cell>
        </row>
        <row r="1889">
          <cell r="B1889" t="str">
            <v>YOPAL</v>
          </cell>
        </row>
        <row r="1890">
          <cell r="B1890" t="str">
            <v>ZARAGOZA</v>
          </cell>
        </row>
      </sheetData>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INSUMOS"/>
      <sheetName val="XComponentes"/>
      <sheetName val="XActividades"/>
      <sheetName val="AIU Nuevo"/>
      <sheetName val="ANALISIS DE AIU"/>
      <sheetName val="Cuadro Resumen"/>
      <sheetName val="Resumen m2"/>
      <sheetName val="DOTACIÓN"/>
      <sheetName val="Datos entrada"/>
      <sheetName val="Salarios"/>
      <sheetName val="Cuadrillas"/>
      <sheetName val="Trans"/>
      <sheetName val="Equ"/>
      <sheetName val="Mat"/>
      <sheetName val="Hoja Base"/>
      <sheetName val="Mort 1-3"/>
      <sheetName val="Mort 1-3 Imper"/>
      <sheetName val="Mort 1-4"/>
      <sheetName val="Mort 1-4 Imper"/>
      <sheetName val="Mort 1-5"/>
      <sheetName val="Mort 1-7"/>
      <sheetName val="Concr 1,500"/>
      <sheetName val="Concr 2,000"/>
      <sheetName val="Concr 2,500"/>
      <sheetName val="Concr 3,000"/>
      <sheetName val="Concr 3,500"/>
      <sheetName val="Concr 4,000 "/>
      <sheetName val=" Acero 60000 Refuerzo "/>
      <sheetName val=" Malla Electrosoldada "/>
      <sheetName val="P Eléctrico"/>
      <sheetName val="P Agua Fria"/>
      <sheetName val="P Sanitario"/>
      <sheetName val="Granito pulido "/>
      <sheetName val="Marcos puerta"/>
      <sheetName val="Marcos ventana"/>
      <sheetName val="1,1,1 Campamt"/>
      <sheetName val="1,1,2 Alquiler Campameto"/>
      <sheetName val="1,1,3 Limpieza"/>
      <sheetName val="1,1,4 Localización y replanteo"/>
      <sheetName val="1,1,6 Cerramiento Lona"/>
      <sheetName val="1,1,7 Locali Manual"/>
      <sheetName val="1,2,1 Provicional agua"/>
      <sheetName val="1,2,2 Provicional luz"/>
      <sheetName val="1,3,1 Desmonte cubierta"/>
      <sheetName val="1,3,2 Demoliciòn muro"/>
      <sheetName val="1,3,3  Dm enchape"/>
      <sheetName val="1,3,4 Dm cimiento"/>
      <sheetName val="1,3,5 Dm Vig-colum"/>
      <sheetName val="1,3,6 Demolicion placa"/>
      <sheetName val="1,3,7  Dm Aparatos"/>
      <sheetName val="1,4,2 Traslado postes"/>
      <sheetName val="1,4,3 Arb 5"/>
      <sheetName val="1,4,4 Arb 10"/>
      <sheetName val="1,4,5 Arb 15"/>
      <sheetName val="1,4,6 Arb 20"/>
      <sheetName val="1,4,7 Arb +20"/>
      <sheetName val="1,4,8 Traslado Arb"/>
      <sheetName val="2,1,1 Exc Mec"/>
      <sheetName val="2,1,2 Exc Man"/>
      <sheetName val="2,1,3 Exc M Sub base"/>
      <sheetName val="2,1,5 Relleno M Común"/>
      <sheetName val="2,1,6  Rellenos M Selec"/>
      <sheetName val="2,1,7  Sub base Recebo "/>
      <sheetName val="2,1,8 Geotextil NT"/>
      <sheetName val="2,1,9 Geotextil Tejido"/>
      <sheetName val="2,1,10 Relleno Recebo"/>
      <sheetName val="2,2,1 Concr pobre"/>
      <sheetName val="2,2,2 Concr Ciclopeo"/>
      <sheetName val="2,2,3 Muros de contencion"/>
      <sheetName val="2,2,4 Concreto Zapatas"/>
      <sheetName val="2,2,5 Vigas de cimentación"/>
      <sheetName val="2,2,6,1 Pilotes 0,30"/>
      <sheetName val="2,2,6,2 Pilotes 0,40"/>
      <sheetName val="2,2,6,3 Pilotes 0,60"/>
      <sheetName val="2,2,6,4 Pilotes 0,80"/>
      <sheetName val="2,2,6,5 Pilotes 0,90 "/>
      <sheetName val="2,2,7 Dados en concreto"/>
      <sheetName val="2,2,8 Placa Flotante 0,60"/>
      <sheetName val="2,2,9 Placas cont= 0,1"/>
      <sheetName val="2,2,10 Placas cont= 0,125"/>
      <sheetName val="2,2,11 Placas cont= 0,15"/>
      <sheetName val="2,3,1 Acero 37000 "/>
      <sheetName val="2,3,2 Acero 60000 Refuerzo"/>
      <sheetName val="2,3,3 Malla Electrosoldada"/>
      <sheetName val="2,4,1 Gaviones"/>
      <sheetName val="2,4,2 Cajon aislamiento vigas"/>
      <sheetName val="2,4,3 Icopor Aislante ciment. "/>
      <sheetName val="2,4,4 Pañete Taludes "/>
      <sheetName val="3,1,1 Novafort A.LL. 4&quot; 110mm "/>
      <sheetName val="3,1,2 Novafort A.LL.6&quot; 160mm  "/>
      <sheetName val="3,1,3 Novafort A.LL 8&quot;200 mm   "/>
      <sheetName val="3,1,4 Novafort 10&quot;A.LL. 255mm "/>
      <sheetName val="3,1,5 Novafort A.LL.12&quot; 315mm  "/>
      <sheetName val="3,1,6  Acc. Novafort. A.LL"/>
      <sheetName val="3,2,1 Novafort A.N. 4&quot; 110 "/>
      <sheetName val="3,2,2 Novafort A.N.6&quot; 160m "/>
      <sheetName val="3,2,3 Novafort A.N. 8&quot;200 mm"/>
      <sheetName val="3,2,4 Novafort 10&quot;A.N. 255 mm"/>
      <sheetName val="3,2,5 Novafort A.N.12&quot; 315mm"/>
      <sheetName val="3,2,6  Acc. Novafort. A.N."/>
      <sheetName val="3,3,1 Tuberia drenaje PVC 4&quot;"/>
      <sheetName val="3,3,2 Tuberia drenaje PVC 4&quot;"/>
      <sheetName val="3,3,3 Accesorio drenaje PVC 3&quot;"/>
      <sheetName val="3,3,4 Accesorio drenaje PVC 4&quot;"/>
      <sheetName val="3,3,5 Filtros Escorrentias"/>
      <sheetName val="3,4,1 Caja inspección 0,60 "/>
      <sheetName val="3,4,2 Caja inspección 0,80"/>
      <sheetName val="3,4,3 Caja inspección 1,00"/>
      <sheetName val="3,4,6 Carcamo"/>
      <sheetName val="3,4,7 Trampa de grasas"/>
      <sheetName val="3,4,8 Pozo Septico"/>
      <sheetName val="3,5,1 Exc Man "/>
      <sheetName val="3,5,2 Exc en recebo comp."/>
      <sheetName val="3,5,3  Relleno M seleccionado"/>
      <sheetName val="3,5,4 Relleno M Común "/>
      <sheetName val="3,5,5 Retiro sobrantes"/>
      <sheetName val="3,3,6 POZO INFILTRACIÓN"/>
      <sheetName val="3,4,4 Caja Distribuciòn 0,40  "/>
      <sheetName val="3,4,9 Caja discipadora"/>
      <sheetName val="3,6,2 Cabezal descarga"/>
      <sheetName val="4,1,1 Columnas"/>
      <sheetName val="4,1,2 Pantalla en concreto"/>
      <sheetName val="4,1,3 Muros"/>
      <sheetName val="4,2,1 Vigas aéreas"/>
      <sheetName val="4,2,2 Viga canal"/>
      <sheetName val="4,2,3  Vigas Prefabricadas"/>
      <sheetName val="4,3,1 Placa alig. Caseton 60"/>
      <sheetName val="4,3,2 Caseton 50 cm"/>
      <sheetName val="4,3,3 Caseton 45 cm"/>
      <sheetName val="4,3,4 Caseton 40 cm "/>
      <sheetName val="4,3,6 Placa maciza 0,20"/>
      <sheetName val="4,3,7 Placa maciza 0,125"/>
      <sheetName val="4,3,8 Placa maciza 0,10"/>
      <sheetName val="4,3,9 Placa maciza 0,15"/>
      <sheetName val="4,4,1 Escalera"/>
      <sheetName val="4,4,2 Rampas"/>
      <sheetName val="4,4,3 POZO CONCRETO 20 M3"/>
      <sheetName val="4,4,4 POZO CONCRETO"/>
      <sheetName val="4,4,5 Graderias en concreto"/>
      <sheetName val="4,5,1 Acero 37000  "/>
      <sheetName val="4,5,2 Acero 60000 est"/>
      <sheetName val="4,5,3 Malla Electrosoldada est"/>
      <sheetName val="4,6,1,1 Est Cubierta"/>
      <sheetName val="4,6,2,3 Cerrchas  Metàlica"/>
      <sheetName val="4,6,2,4 Perfil "/>
      <sheetName val="4,6,2,5 Templete"/>
      <sheetName val="5,1,1 Bloq Conc Estruc 0,12"/>
      <sheetName val="5,1,2 Bloque concreto divisorio"/>
      <sheetName val="5,1,3 Bloq tipo piedra"/>
      <sheetName val="5,1,5  Calados en Concreto"/>
      <sheetName val="5,1,6 Bloq Conc Estruc 014"/>
      <sheetName val="5,1,7 Bloq Conc Estruc 019"/>
      <sheetName val="5,2,1 Ladrillo común"/>
      <sheetName val="5,2,2 Ladrillo estructural"/>
      <sheetName val="5,2,3 Ladrillo común sobrecimie"/>
      <sheetName val="5,2,4 Ladrillo Prensado portant"/>
      <sheetName val="5,2,6 Muro en bloque No 4"/>
      <sheetName val="5,3,1 Enchape ladrillo arcilla"/>
      <sheetName val="5,3,3 Alfagias ladrillo arcilla"/>
      <sheetName val="5,3,4 Remate ladrillo arcilla"/>
      <sheetName val="5,4,1 Grouting-Concreto fluido"/>
      <sheetName val="5,4,2 Remates"/>
      <sheetName val="5,5,1 Anclajes Epoxicos"/>
      <sheetName val="5,5,2 Acero 37000 mamp"/>
      <sheetName val="5,5,3 Malla Electrosoldada "/>
      <sheetName val="5,5,4 Grafiles 6 mm"/>
      <sheetName val="5,6,1 Instalaciòn carpint. Meta"/>
      <sheetName val="6,1,1 Alfajias"/>
      <sheetName val="6,1,2 Dinteles"/>
      <sheetName val="6,1,3 Remates sobre mamposteria"/>
      <sheetName val="6.1.8 Pergolas"/>
      <sheetName val="6.1.9 Gargolas"/>
      <sheetName val="6,1,10 Gradas en Concreto"/>
      <sheetName val="6,1,11 PLAQUETAS"/>
      <sheetName val="6,1,15 Bordillos ducha y aseo"/>
      <sheetName val="6,1,17 Carcamo"/>
      <sheetName val="6,1,18 Cañuela Per"/>
      <sheetName val="6,2,1 Mesones en concreto"/>
      <sheetName val="6,2,2 Mesones lavamanos"/>
      <sheetName val="6,2,3 Mesones laboratorios"/>
      <sheetName val="6,2,5 Bancas Concreto"/>
      <sheetName val="6,2,8 Alfajias 2"/>
      <sheetName val="7,1,1,1 Acometida PVC-P 2&quot;"/>
      <sheetName val="7,1,1,2 Accesorio PVC-P 2&quot; "/>
      <sheetName val="7,1,1,5 Bajantes A.N.  PVC 3&quot;"/>
      <sheetName val="7,1,1,6 Bajantes A.N 4&quot;"/>
      <sheetName val="7,1,2,1 Tuberia H.G. 1&quot;"/>
      <sheetName val="7,1,2,2  Accesorio H.G. 1&quot; "/>
      <sheetName val="7,1,2,3 Flotador 1"/>
      <sheetName val="7,1,2,4 Tanque Plastico"/>
      <sheetName val="7,1,3,1 Tuberia H.G. 1&quot;cuarto "/>
      <sheetName val="7,1,3,2  Accesorio H.G.1&quot;cuarto"/>
      <sheetName val="7,1,3,3  Registro R. W. 1&quot;"/>
      <sheetName val="7,1,3,4  Cheque Helber 1&quot;"/>
      <sheetName val="7,1,3,7  Tanque Subterrraneo"/>
      <sheetName val="7,1,4,1 Tuberia H.G. 1 1.2&quot;"/>
      <sheetName val="7,1,4,2  Accesorio H.G.1 1.2&quot;"/>
      <sheetName val="7,1,4,3  Registro R. W. 1. 1.2&quot;"/>
      <sheetName val="7,1,4,4  Cheque  Helber 1 1.2&quot;"/>
      <sheetName val="7,1,5,1 Registro 1.2&quot;"/>
      <sheetName val="7,1,5,2 Registro 3 4"/>
      <sheetName val="7,1,5,3 Registro 1 "/>
      <sheetName val="7,1,5,4 Registro 114"/>
      <sheetName val="7,1,5,5 Registro 1 12"/>
      <sheetName val="7,1,5,6 Registro 2 "/>
      <sheetName val="7,1,5,8 Caja registro "/>
      <sheetName val="7,1,6,1 Acometida media"/>
      <sheetName val="7,1,6,2 Acometida 1PL"/>
      <sheetName val="7,1,6,3 Registro PD media"/>
      <sheetName val="7,1,6,4 Acometida 1 14"/>
      <sheetName val="7,1,6,5 Tuberia 1 12"/>
      <sheetName val="7,1,6,6 Acometida 2"/>
      <sheetName val="7,1,6,7 Tubo UZ 2&quot;"/>
      <sheetName val="7,1,6,8 Acometida 1 12"/>
      <sheetName val="7,1,6,9 Tuberia UZ 3&quot;"/>
      <sheetName val="7,1,6,10 Accesorio UZ  2&quot;"/>
      <sheetName val="7,1,6,11 Accesorio UZ 3&quot;"/>
      <sheetName val="7,1,7,1 Tuberia H.G. 1.2&quot;"/>
      <sheetName val="7,1,7,2  Accesorio H.G.1.2&quot;"/>
      <sheetName val="7,1,7,3 Registro Corte 1.2&quot; "/>
      <sheetName val="7,1,7,4 Registro 1.2&quot;"/>
      <sheetName val="7,1,7,5 Caja para medidor"/>
      <sheetName val="7,1,8,1 P Agua Fria Lavamanos"/>
      <sheetName val="7,1,8,2 Punto  Agua Fria 1 1.2&quot;"/>
      <sheetName val="7,1,8,3 P Agua Fria Sanitarios"/>
      <sheetName val="7,1,8,4 P Agua Fria Orinales"/>
      <sheetName val="7,1,8,5 P Agua Fria pocetas lab"/>
      <sheetName val="7,1,8,6 P Agua Fria Ducha"/>
      <sheetName val="7,1,8,7 P Agua Fria Pocetas"/>
      <sheetName val="7,1,8,8 Llave  Manguera 1.2&quot;"/>
      <sheetName val="7,1,8,10  Tapòn H.G.1.2&quot;"/>
      <sheetName val="7,1,8,11  Tapòn P.V.C.1.2&quot; "/>
      <sheetName val="7,1,8,12  Camara aire H.G.1.2&quot;"/>
      <sheetName val="7,1,8,13  Camara aire P.V.C.P "/>
      <sheetName val="7,1,9,1 P Sanitario lavamanos"/>
      <sheetName val="7,1,9,3 P Sanitario Sanit"/>
      <sheetName val="7,1,9,4 P Sanitario Orinales"/>
      <sheetName val="7,1,9,5  P Sifòn PVC-S 4&quot;"/>
      <sheetName val="7,1,9,6  P Sifòn PVC-S 2&quot; "/>
      <sheetName val="7,1,9,7 P Sanitario Pocetas"/>
      <sheetName val="7,1,9,9 P Sanitario sifon"/>
      <sheetName val="7,1,10,1 Acomet sanit"/>
      <sheetName val="7,1,10,2 Pto 3&quot;"/>
      <sheetName val="7,1,10,2 Punto Vent 3&quot;"/>
      <sheetName val="7,1,10,3  Sanit 2"/>
      <sheetName val="6,1,19 Carcamo IDRD Tipo 5"/>
      <sheetName val="7,1,10,4 Sanit 3"/>
      <sheetName val="7,1,10,5 4pLG S"/>
      <sheetName val="7,1,11,1 Acomet lluvia"/>
      <sheetName val="7,1,11,2 Acomet lluvia 2"/>
      <sheetName val="7,1,11,3 3plg"/>
      <sheetName val="7,1,11,4&quot;"/>
      <sheetName val="7,1,11,5 Bajante PVC "/>
      <sheetName val="7,1,11,6 Accesorios PVC"/>
      <sheetName val="7,1,12,1 Instalaciòn Lavamanos"/>
      <sheetName val="7,1,12,2 Instalaciòn Sanitario "/>
      <sheetName val="7,1,12,8 Llave  Manguera 1.2 "/>
      <sheetName val="7,1,12,9 Acoflex lav.sant."/>
      <sheetName val="7,1,14 Lavado Tanque"/>
      <sheetName val="7,1,15 Desinfecciòn tanque"/>
      <sheetName val="7,1,16,2 Bomba"/>
      <sheetName val="7,2,1,1 Punto de gas"/>
      <sheetName val="7,2,1,2 Preinstalación gas"/>
      <sheetName val="7,2,1,3 Tuberia  tipo L 1.2&quot;"/>
      <sheetName val="7,2,1,4 Tuberia  tipo L 1&quot;"/>
      <sheetName val="7,2,1,5  Registro bola 1&quot; "/>
      <sheetName val="7,2,1,7  Rejilla vent. plastica"/>
      <sheetName val="8,1,1"/>
      <sheetName val="8,1,2"/>
      <sheetName val="8,1,3"/>
      <sheetName val="8,1,4"/>
      <sheetName val="8,2,1"/>
      <sheetName val="8,2,2"/>
      <sheetName val="8,2,3"/>
      <sheetName val="8,2,4"/>
      <sheetName val="8,3,1"/>
      <sheetName val="8,3,2"/>
      <sheetName val="8,3,3"/>
      <sheetName val="8,4,1"/>
      <sheetName val="8,5,1"/>
      <sheetName val="8,5,2"/>
      <sheetName val="8,5,3"/>
      <sheetName val="8,5,4"/>
      <sheetName val="8,5,5"/>
      <sheetName val="8,16"/>
      <sheetName val="8,17"/>
      <sheetName val="8,18"/>
      <sheetName val="8,21"/>
      <sheetName val="8,22"/>
      <sheetName val="8,23"/>
      <sheetName val="8,24"/>
      <sheetName val="8,25"/>
      <sheetName val="8,26"/>
      <sheetName val="8,27"/>
      <sheetName val="8,28"/>
      <sheetName val="8,29"/>
      <sheetName val="8,30"/>
      <sheetName val="8,31"/>
      <sheetName val="8,32"/>
      <sheetName val="8,33"/>
      <sheetName val="8,34"/>
      <sheetName val="8,35"/>
      <sheetName val="8,36"/>
      <sheetName val="8,37"/>
      <sheetName val="8,38"/>
      <sheetName val="8,39"/>
      <sheetName val="8,40"/>
      <sheetName val="8,41"/>
      <sheetName val="8,42"/>
      <sheetName val="8,43"/>
      <sheetName val="8,44"/>
      <sheetName val="8,45"/>
      <sheetName val="8,46"/>
      <sheetName val="8,47"/>
      <sheetName val="8,48"/>
      <sheetName val="8,49"/>
      <sheetName val="8,50"/>
      <sheetName val="8,51"/>
      <sheetName val="8,52"/>
      <sheetName val="8,53"/>
      <sheetName val="8,54"/>
      <sheetName val="8,55"/>
      <sheetName val="8,56"/>
      <sheetName val="8,57"/>
      <sheetName val="8,58"/>
      <sheetName val="8,59"/>
      <sheetName val="8,60"/>
      <sheetName val="8,61"/>
      <sheetName val="8,62"/>
      <sheetName val="8,63"/>
      <sheetName val="8,64"/>
      <sheetName val="8,65"/>
      <sheetName val="8,66"/>
      <sheetName val="8,67"/>
      <sheetName val="8,68"/>
      <sheetName val="8,69"/>
      <sheetName val="8,70"/>
      <sheetName val="8,71"/>
      <sheetName val="8,72"/>
      <sheetName val="8,73"/>
      <sheetName val="8,74"/>
      <sheetName val="8,75"/>
      <sheetName val="8,76"/>
      <sheetName val="8,77"/>
      <sheetName val="8,78"/>
      <sheetName val="8,79"/>
      <sheetName val="8,80"/>
      <sheetName val="8,81"/>
      <sheetName val="8,82"/>
      <sheetName val="8,83"/>
      <sheetName val="8,84"/>
      <sheetName val="8,85"/>
      <sheetName val="8,86"/>
      <sheetName val="8,87"/>
      <sheetName val="8,88"/>
      <sheetName val="8,89"/>
      <sheetName val="8,90"/>
      <sheetName val="8,91"/>
      <sheetName val="8,92"/>
      <sheetName val="8,93"/>
      <sheetName val="8,94"/>
      <sheetName val="9,1,1 Pañete impermeabilizado"/>
      <sheetName val="9,1,2 Pañete muros interiores"/>
      <sheetName val="9,1,3 Pañete Exteriores"/>
      <sheetName val="9,2,1 Pañete bajo placa"/>
      <sheetName val="10,1,1 base mueble concreto"/>
      <sheetName val="10,1,3 Alistado pisos"/>
      <sheetName val="10,1,4 Mortero afinado"/>
      <sheetName val="10,1,6 Acabado Escobeado"/>
      <sheetName val="10,2,1,3 Ceramica 0,20 x 0,20 "/>
      <sheetName val="10,2,2,3 Piso tablòn ges 0,30 "/>
      <sheetName val="10,2,4,1 Baldosin granito"/>
      <sheetName val="10,2,4,3 gravilla m2"/>
      <sheetName val="10,3,1,1 Tablòn cuarto 26"/>
      <sheetName val="10,3,2,1 Guardaescoba"/>
      <sheetName val="10,3,2,3 Media Caña"/>
      <sheetName val="10,3,2,5 Gravilla "/>
      <sheetName val="10,3,2,6 Granito"/>
      <sheetName val="10,4,2 Escalera en Granito"/>
      <sheetName val="10,5,3 Cenefas Gravilla "/>
      <sheetName val="11,1,1 Afinado Mortero"/>
      <sheetName val="11,1,2 Media Caña"/>
      <sheetName val="11,1,3 Afinado Viga canales"/>
      <sheetName val="11,1,4 foil aluminio"/>
      <sheetName val="11,2,2,1 Caballete"/>
      <sheetName val="11,2,2,2 remate"/>
      <sheetName val="11,2,3,1 Domo acrílico"/>
      <sheetName val="11,2,3,2 Acrilico transparente"/>
      <sheetName val="11,2,3,3 Teja trapezoidal Plast"/>
      <sheetName val="11,2,4,1  teja acero"/>
      <sheetName val="11,2,4,2 Tejaluz"/>
      <sheetName val="11,2,5,1 Teja Barro"/>
      <sheetName val="11,2,5,2 Limahoyas"/>
    </sheetNames>
    <sheetDataSet>
      <sheetData sheetId="0">
        <row r="10">
          <cell r="A10">
            <v>1</v>
          </cell>
        </row>
      </sheetData>
      <sheetData sheetId="1"/>
      <sheetData sheetId="2"/>
      <sheetData sheetId="3"/>
      <sheetData sheetId="4"/>
      <sheetData sheetId="5"/>
      <sheetData sheetId="6"/>
      <sheetData sheetId="7"/>
      <sheetData sheetId="8"/>
      <sheetData sheetId="9"/>
      <sheetData sheetId="10">
        <row r="8">
          <cell r="D8" t="str">
            <v>P. ALBAÑILERIA</v>
          </cell>
          <cell r="E8" t="str">
            <v>P. INSTALACIONES BASICA</v>
          </cell>
          <cell r="F8">
            <v>0</v>
          </cell>
          <cell r="G8">
            <v>0</v>
          </cell>
          <cell r="H8" t="str">
            <v>P. PINTURA</v>
          </cell>
          <cell r="I8">
            <v>0</v>
          </cell>
          <cell r="J8">
            <v>0</v>
          </cell>
          <cell r="K8" t="str">
            <v>P. CARPINTERIA</v>
          </cell>
          <cell r="L8">
            <v>0</v>
          </cell>
          <cell r="M8">
            <v>0</v>
          </cell>
          <cell r="N8" t="str">
            <v>P. CABLEADO ESTRUCTURADO</v>
          </cell>
          <cell r="O8">
            <v>0</v>
          </cell>
          <cell r="P8">
            <v>0</v>
          </cell>
        </row>
      </sheetData>
      <sheetData sheetId="11">
        <row r="11">
          <cell r="A11" t="str">
            <v xml:space="preserve"> CUADRILLAS</v>
          </cell>
          <cell r="B11">
            <v>0</v>
          </cell>
          <cell r="C11">
            <v>0</v>
          </cell>
          <cell r="D11">
            <v>0</v>
          </cell>
          <cell r="E11">
            <v>0</v>
          </cell>
          <cell r="F11">
            <v>0</v>
          </cell>
          <cell r="G11">
            <v>0</v>
          </cell>
          <cell r="H11">
            <v>0</v>
          </cell>
          <cell r="I11">
            <v>0</v>
          </cell>
        </row>
        <row r="12">
          <cell r="A12">
            <v>0</v>
          </cell>
          <cell r="B12">
            <v>0</v>
          </cell>
          <cell r="C12">
            <v>0</v>
          </cell>
          <cell r="D12">
            <v>0</v>
          </cell>
          <cell r="E12">
            <v>0</v>
          </cell>
          <cell r="F12">
            <v>0</v>
          </cell>
          <cell r="G12">
            <v>0</v>
          </cell>
          <cell r="H12">
            <v>0</v>
          </cell>
          <cell r="I12">
            <v>0</v>
          </cell>
        </row>
        <row r="13">
          <cell r="A13" t="str">
            <v>SALARIO MINIMO LEGAL VIGENTE</v>
          </cell>
          <cell r="B13">
            <v>0</v>
          </cell>
          <cell r="C13">
            <v>0</v>
          </cell>
          <cell r="D13">
            <v>515000</v>
          </cell>
          <cell r="E13">
            <v>0</v>
          </cell>
          <cell r="F13">
            <v>0</v>
          </cell>
          <cell r="G13">
            <v>0</v>
          </cell>
          <cell r="H13">
            <v>0</v>
          </cell>
          <cell r="I13">
            <v>0</v>
          </cell>
        </row>
        <row r="14">
          <cell r="A14" t="str">
            <v>Descripción</v>
          </cell>
          <cell r="B14" t="str">
            <v>Jornal Oficial</v>
          </cell>
          <cell r="C14">
            <v>0</v>
          </cell>
          <cell r="D14">
            <v>0</v>
          </cell>
          <cell r="E14">
            <v>0</v>
          </cell>
          <cell r="F14" t="str">
            <v>Jornal Ayudante</v>
          </cell>
          <cell r="G14">
            <v>0</v>
          </cell>
          <cell r="H14">
            <v>0</v>
          </cell>
          <cell r="I14">
            <v>0</v>
          </cell>
        </row>
        <row r="15">
          <cell r="A15" t="str">
            <v>P. ALBAÑILERIA</v>
          </cell>
          <cell r="B15">
            <v>82219.749999999985</v>
          </cell>
          <cell r="C15">
            <v>0</v>
          </cell>
          <cell r="D15">
            <v>0</v>
          </cell>
          <cell r="E15">
            <v>0</v>
          </cell>
          <cell r="F15">
            <v>30436.499999999996</v>
          </cell>
          <cell r="G15">
            <v>0</v>
          </cell>
          <cell r="H15">
            <v>0</v>
          </cell>
          <cell r="I15">
            <v>0</v>
          </cell>
        </row>
        <row r="16">
          <cell r="A16" t="str">
            <v>P. INSTALACIONES BASICA</v>
          </cell>
          <cell r="B16">
            <v>90441.725000000006</v>
          </cell>
          <cell r="C16">
            <v>0</v>
          </cell>
          <cell r="D16">
            <v>0</v>
          </cell>
          <cell r="E16">
            <v>0</v>
          </cell>
          <cell r="F16">
            <v>33480.15</v>
          </cell>
          <cell r="G16">
            <v>0</v>
          </cell>
          <cell r="H16">
            <v>0</v>
          </cell>
          <cell r="I16">
            <v>0</v>
          </cell>
        </row>
        <row r="17">
          <cell r="A17" t="str">
            <v>1.1.7</v>
          </cell>
          <cell r="B17" t="str">
            <v>DEMOLICION Y RETIRO DE ESCOMBROS</v>
          </cell>
          <cell r="C17">
            <v>0</v>
          </cell>
          <cell r="D17">
            <v>0</v>
          </cell>
          <cell r="E17">
            <v>0</v>
          </cell>
          <cell r="F17">
            <v>0</v>
          </cell>
          <cell r="G17">
            <v>0</v>
          </cell>
          <cell r="H17">
            <v>0</v>
          </cell>
          <cell r="I17">
            <v>0</v>
          </cell>
        </row>
        <row r="18">
          <cell r="A18" t="str">
            <v>1.1.7</v>
          </cell>
          <cell r="B18" t="str">
            <v>VALLA INFORMATIVA</v>
          </cell>
          <cell r="C18">
            <v>0</v>
          </cell>
          <cell r="D18">
            <v>0</v>
          </cell>
          <cell r="E18">
            <v>0</v>
          </cell>
          <cell r="F18">
            <v>0</v>
          </cell>
          <cell r="G18">
            <v>0</v>
          </cell>
          <cell r="H18">
            <v>0</v>
          </cell>
          <cell r="I18">
            <v>0</v>
          </cell>
        </row>
        <row r="19">
          <cell r="A19" t="str">
            <v>P. PINTURA</v>
          </cell>
          <cell r="B19">
            <v>94552.71249999998</v>
          </cell>
          <cell r="C19">
            <v>0</v>
          </cell>
          <cell r="D19">
            <v>0</v>
          </cell>
          <cell r="E19">
            <v>0</v>
          </cell>
          <cell r="F19">
            <v>35001.974999999999</v>
          </cell>
          <cell r="G19">
            <v>0</v>
          </cell>
          <cell r="H19">
            <v>0</v>
          </cell>
          <cell r="I19">
            <v>0</v>
          </cell>
        </row>
        <row r="20">
          <cell r="A20" t="str">
            <v>P. CARPINTERIA</v>
          </cell>
          <cell r="B20">
            <v>98663.699999999983</v>
          </cell>
          <cell r="C20">
            <v>0</v>
          </cell>
          <cell r="D20">
            <v>0</v>
          </cell>
          <cell r="E20">
            <v>0</v>
          </cell>
          <cell r="F20">
            <v>36523.799999999996</v>
          </cell>
          <cell r="G20">
            <v>0</v>
          </cell>
          <cell r="H20">
            <v>0</v>
          </cell>
          <cell r="I20">
            <v>0</v>
          </cell>
        </row>
        <row r="21">
          <cell r="A21" t="str">
            <v>P. CABLEADO ESTRUCTURADO</v>
          </cell>
          <cell r="B21">
            <v>109352.26749999999</v>
          </cell>
          <cell r="C21">
            <v>0</v>
          </cell>
          <cell r="D21">
            <v>0</v>
          </cell>
          <cell r="E21">
            <v>0</v>
          </cell>
          <cell r="F21">
            <v>40480.544999999998</v>
          </cell>
          <cell r="G21">
            <v>0</v>
          </cell>
          <cell r="H21">
            <v>0</v>
          </cell>
          <cell r="I21">
            <v>0</v>
          </cell>
        </row>
        <row r="22">
          <cell r="A22">
            <v>0</v>
          </cell>
          <cell r="B22">
            <v>0</v>
          </cell>
          <cell r="C22">
            <v>0</v>
          </cell>
          <cell r="D22">
            <v>0</v>
          </cell>
          <cell r="E22">
            <v>0</v>
          </cell>
          <cell r="F22">
            <v>0</v>
          </cell>
          <cell r="G22" t="str">
            <v>Vlr actualizado</v>
          </cell>
          <cell r="H22" t="str">
            <v>% Actualización</v>
          </cell>
          <cell r="I22" t="str">
            <v>Vlr Actual</v>
          </cell>
        </row>
        <row r="23">
          <cell r="A23" t="str">
            <v>Excavaciones</v>
          </cell>
          <cell r="B23">
            <v>0</v>
          </cell>
          <cell r="C23">
            <v>0</v>
          </cell>
          <cell r="D23">
            <v>0</v>
          </cell>
          <cell r="E23">
            <v>3</v>
          </cell>
          <cell r="F23" t="str">
            <v>Ayudante</v>
          </cell>
          <cell r="G23">
            <v>91309.5</v>
          </cell>
          <cell r="H23">
            <v>0</v>
          </cell>
          <cell r="I23">
            <v>91309.499999999985</v>
          </cell>
        </row>
        <row r="24">
          <cell r="A24" t="str">
            <v>Rellenos de excavación</v>
          </cell>
          <cell r="B24">
            <v>0</v>
          </cell>
          <cell r="C24">
            <v>0</v>
          </cell>
          <cell r="D24">
            <v>0</v>
          </cell>
          <cell r="E24">
            <v>1</v>
          </cell>
          <cell r="F24" t="str">
            <v>Ayudante</v>
          </cell>
          <cell r="G24">
            <v>30436.5</v>
          </cell>
          <cell r="H24">
            <v>0</v>
          </cell>
          <cell r="I24">
            <v>30436.499999999996</v>
          </cell>
        </row>
        <row r="25">
          <cell r="A25" t="str">
            <v>Enchapes y acabados</v>
          </cell>
          <cell r="B25">
            <v>1</v>
          </cell>
          <cell r="C25" t="str">
            <v>oficial</v>
          </cell>
          <cell r="D25">
            <v>0</v>
          </cell>
          <cell r="E25">
            <v>1</v>
          </cell>
          <cell r="F25" t="str">
            <v>Ayudante</v>
          </cell>
          <cell r="G25">
            <v>112656.25</v>
          </cell>
          <cell r="H25">
            <v>0</v>
          </cell>
          <cell r="I25">
            <v>112656.24999999999</v>
          </cell>
        </row>
        <row r="26">
          <cell r="A26" t="str">
            <v>Cuadrilla Demoliciones</v>
          </cell>
          <cell r="B26">
            <v>0</v>
          </cell>
          <cell r="C26">
            <v>0</v>
          </cell>
          <cell r="D26">
            <v>0</v>
          </cell>
          <cell r="E26">
            <v>2</v>
          </cell>
          <cell r="F26" t="str">
            <v>Ayudante</v>
          </cell>
          <cell r="G26">
            <v>60873</v>
          </cell>
          <cell r="H26">
            <v>0</v>
          </cell>
          <cell r="I26">
            <v>60872.999999999993</v>
          </cell>
        </row>
        <row r="27">
          <cell r="A27" t="str">
            <v>Excavaciones en roca</v>
          </cell>
          <cell r="B27">
            <v>1</v>
          </cell>
          <cell r="C27" t="str">
            <v>Oficial</v>
          </cell>
          <cell r="D27" t="str">
            <v>+</v>
          </cell>
          <cell r="E27">
            <v>3</v>
          </cell>
          <cell r="F27" t="str">
            <v>Ayudante</v>
          </cell>
          <cell r="G27">
            <v>173529.25</v>
          </cell>
          <cell r="H27">
            <v>0</v>
          </cell>
          <cell r="I27">
            <v>173529.24999999997</v>
          </cell>
        </row>
        <row r="28">
          <cell r="A28" t="str">
            <v>Albañilería</v>
          </cell>
          <cell r="B28">
            <v>2</v>
          </cell>
          <cell r="C28" t="str">
            <v>Oficial</v>
          </cell>
          <cell r="D28" t="str">
            <v>+</v>
          </cell>
          <cell r="E28">
            <v>1</v>
          </cell>
          <cell r="F28" t="str">
            <v>Ayudante</v>
          </cell>
          <cell r="G28">
            <v>194876</v>
          </cell>
          <cell r="H28">
            <v>0</v>
          </cell>
          <cell r="I28">
            <v>194875.99999999997</v>
          </cell>
        </row>
        <row r="29">
          <cell r="A29" t="str">
            <v>Estructuras</v>
          </cell>
          <cell r="B29">
            <v>2</v>
          </cell>
          <cell r="C29" t="str">
            <v>Oficial</v>
          </cell>
          <cell r="D29" t="str">
            <v>+</v>
          </cell>
          <cell r="E29">
            <v>3</v>
          </cell>
          <cell r="F29" t="str">
            <v>Ayudante</v>
          </cell>
          <cell r="G29">
            <v>255749</v>
          </cell>
          <cell r="H29">
            <v>0</v>
          </cell>
          <cell r="I29">
            <v>255748.99999999994</v>
          </cell>
        </row>
        <row r="30">
          <cell r="A30" t="str">
            <v>Topografía</v>
          </cell>
          <cell r="B30">
            <v>1</v>
          </cell>
          <cell r="C30" t="str">
            <v>Oficial</v>
          </cell>
          <cell r="D30" t="str">
            <v>+</v>
          </cell>
          <cell r="E30">
            <v>3</v>
          </cell>
          <cell r="F30" t="str">
            <v>Ayudante</v>
          </cell>
          <cell r="G30">
            <v>190882.18</v>
          </cell>
          <cell r="H30">
            <v>0</v>
          </cell>
          <cell r="I30">
            <v>190882.17500000002</v>
          </cell>
        </row>
        <row r="31">
          <cell r="A31" t="str">
            <v>Instalaciones</v>
          </cell>
          <cell r="B31">
            <v>2</v>
          </cell>
          <cell r="C31" t="str">
            <v>Oficial</v>
          </cell>
          <cell r="D31" t="str">
            <v>+</v>
          </cell>
          <cell r="E31">
            <v>2</v>
          </cell>
          <cell r="F31" t="str">
            <v>Ayudante</v>
          </cell>
          <cell r="G31">
            <v>247843.75</v>
          </cell>
          <cell r="H31">
            <v>0</v>
          </cell>
          <cell r="I31">
            <v>247843.75</v>
          </cell>
        </row>
        <row r="32">
          <cell r="A32" t="str">
            <v>Cuadrilla 1 - 4</v>
          </cell>
          <cell r="B32">
            <v>1</v>
          </cell>
          <cell r="C32" t="str">
            <v>Oficial</v>
          </cell>
          <cell r="D32" t="str">
            <v>+</v>
          </cell>
          <cell r="E32">
            <v>4</v>
          </cell>
          <cell r="F32" t="str">
            <v>Ayudante</v>
          </cell>
          <cell r="G32">
            <v>244758.9</v>
          </cell>
          <cell r="H32">
            <v>0</v>
          </cell>
          <cell r="I32">
            <v>244758.89999999997</v>
          </cell>
        </row>
        <row r="33">
          <cell r="A33" t="str">
            <v>Cuadrilla 1 - 1</v>
          </cell>
          <cell r="B33">
            <v>1</v>
          </cell>
          <cell r="C33" t="str">
            <v>Oficial</v>
          </cell>
          <cell r="D33" t="str">
            <v>+</v>
          </cell>
          <cell r="E33">
            <v>1</v>
          </cell>
          <cell r="F33" t="str">
            <v>Ayudante</v>
          </cell>
          <cell r="G33">
            <v>135187.5</v>
          </cell>
          <cell r="H33">
            <v>0</v>
          </cell>
          <cell r="I33">
            <v>135187.49999999997</v>
          </cell>
        </row>
        <row r="34">
          <cell r="A34" t="str">
            <v>Cuadrilla 1 - 3</v>
          </cell>
          <cell r="B34">
            <v>1</v>
          </cell>
          <cell r="C34" t="str">
            <v>Oficial</v>
          </cell>
          <cell r="D34" t="str">
            <v>+</v>
          </cell>
          <cell r="E34">
            <v>3</v>
          </cell>
          <cell r="F34" t="str">
            <v>Ayudante</v>
          </cell>
          <cell r="G34">
            <v>173529.25</v>
          </cell>
          <cell r="H34">
            <v>0</v>
          </cell>
          <cell r="I34">
            <v>173529.24999999997</v>
          </cell>
        </row>
        <row r="35">
          <cell r="A35" t="str">
            <v>Cuadrilla 1 - 6</v>
          </cell>
          <cell r="B35">
            <v>1</v>
          </cell>
          <cell r="C35" t="str">
            <v>Oficial</v>
          </cell>
          <cell r="D35" t="str">
            <v>+</v>
          </cell>
          <cell r="E35">
            <v>6</v>
          </cell>
          <cell r="F35" t="str">
            <v>Ayudante</v>
          </cell>
          <cell r="G35">
            <v>264838.75</v>
          </cell>
          <cell r="H35">
            <v>0</v>
          </cell>
          <cell r="I35">
            <v>264838.74999999994</v>
          </cell>
        </row>
        <row r="36">
          <cell r="A36" t="str">
            <v>Cuadrilla Hidraúlico y Sanitario</v>
          </cell>
          <cell r="B36">
            <v>1</v>
          </cell>
          <cell r="C36" t="str">
            <v>Oficial</v>
          </cell>
          <cell r="D36" t="str">
            <v>+</v>
          </cell>
          <cell r="E36">
            <v>1</v>
          </cell>
          <cell r="F36" t="str">
            <v>Ayudante</v>
          </cell>
          <cell r="G36">
            <v>123921.88</v>
          </cell>
          <cell r="H36">
            <v>0</v>
          </cell>
          <cell r="I36">
            <v>123921.875</v>
          </cell>
        </row>
        <row r="37">
          <cell r="A37" t="str">
            <v>Cuadrilla Carpinteria metálica</v>
          </cell>
          <cell r="B37">
            <v>1</v>
          </cell>
          <cell r="C37" t="str">
            <v>Oficial</v>
          </cell>
          <cell r="D37" t="str">
            <v>+</v>
          </cell>
          <cell r="E37">
            <v>1</v>
          </cell>
          <cell r="F37" t="str">
            <v>Ayudante</v>
          </cell>
          <cell r="G37">
            <v>135187.49999999997</v>
          </cell>
          <cell r="H37">
            <v>0</v>
          </cell>
          <cell r="I37">
            <v>129554.68749999997</v>
          </cell>
        </row>
        <row r="38">
          <cell r="A38" t="str">
            <v>Cuadrilla  Eléctrico</v>
          </cell>
          <cell r="B38">
            <v>1</v>
          </cell>
          <cell r="C38" t="str">
            <v xml:space="preserve">Oficial </v>
          </cell>
          <cell r="D38" t="str">
            <v>+</v>
          </cell>
          <cell r="E38">
            <v>1</v>
          </cell>
          <cell r="F38" t="str">
            <v>Ayudante</v>
          </cell>
          <cell r="G38">
            <v>149832.8125</v>
          </cell>
          <cell r="H38">
            <v>0</v>
          </cell>
          <cell r="I38">
            <v>149832.8125</v>
          </cell>
        </row>
        <row r="39">
          <cell r="A39" t="str">
            <v>Carpintería</v>
          </cell>
          <cell r="B39">
            <v>1</v>
          </cell>
          <cell r="C39" t="str">
            <v>Oficial</v>
          </cell>
          <cell r="D39" t="str">
            <v>+</v>
          </cell>
          <cell r="E39">
            <v>2</v>
          </cell>
          <cell r="F39" t="str">
            <v>Ayudante</v>
          </cell>
          <cell r="G39">
            <v>171711.3</v>
          </cell>
          <cell r="H39">
            <v>0</v>
          </cell>
          <cell r="I39">
            <v>171711.3</v>
          </cell>
        </row>
        <row r="40">
          <cell r="A40" t="str">
            <v>Pintura</v>
          </cell>
          <cell r="B40">
            <v>2</v>
          </cell>
          <cell r="C40" t="str">
            <v>Oficial</v>
          </cell>
          <cell r="D40" t="str">
            <v>+</v>
          </cell>
          <cell r="E40">
            <v>1</v>
          </cell>
          <cell r="F40" t="str">
            <v>Ayudante</v>
          </cell>
          <cell r="G40">
            <v>224107.4</v>
          </cell>
          <cell r="H40">
            <v>0</v>
          </cell>
          <cell r="I40">
            <v>224107.39999999997</v>
          </cell>
        </row>
        <row r="41">
          <cell r="A41" t="str">
            <v>Mampostería</v>
          </cell>
          <cell r="B41">
            <v>2</v>
          </cell>
          <cell r="C41" t="str">
            <v>Oficial</v>
          </cell>
          <cell r="D41" t="str">
            <v>+</v>
          </cell>
          <cell r="E41">
            <v>1</v>
          </cell>
          <cell r="F41" t="str">
            <v>Ayudante</v>
          </cell>
          <cell r="G41">
            <v>194876</v>
          </cell>
          <cell r="H41">
            <v>0</v>
          </cell>
          <cell r="I41">
            <v>194875.99999999997</v>
          </cell>
        </row>
        <row r="42">
          <cell r="A42" t="str">
            <v>Vías</v>
          </cell>
          <cell r="B42">
            <v>3</v>
          </cell>
          <cell r="C42" t="str">
            <v>Oficial</v>
          </cell>
          <cell r="D42" t="str">
            <v>+</v>
          </cell>
          <cell r="E42">
            <v>4</v>
          </cell>
          <cell r="F42" t="str">
            <v>Ayudante</v>
          </cell>
          <cell r="G42">
            <v>423666.04</v>
          </cell>
          <cell r="H42">
            <v>0</v>
          </cell>
          <cell r="I42">
            <v>423666.03749999998</v>
          </cell>
        </row>
        <row r="43">
          <cell r="A43" t="str">
            <v>Cuadrilla Carpinteria Aluminio</v>
          </cell>
          <cell r="B43">
            <v>2</v>
          </cell>
          <cell r="C43" t="str">
            <v>Oficial</v>
          </cell>
          <cell r="D43" t="str">
            <v>+</v>
          </cell>
          <cell r="E43">
            <v>2</v>
          </cell>
          <cell r="F43" t="str">
            <v>Ayudante</v>
          </cell>
          <cell r="G43">
            <v>270375</v>
          </cell>
          <cell r="H43">
            <v>0</v>
          </cell>
          <cell r="I43">
            <v>270374.99999999994</v>
          </cell>
        </row>
        <row r="44">
          <cell r="A44" t="str">
            <v>Cuadrilla instalaciones a  gas</v>
          </cell>
          <cell r="B44">
            <v>2</v>
          </cell>
          <cell r="C44" t="str">
            <v>Oficiales</v>
          </cell>
          <cell r="D44">
            <v>0</v>
          </cell>
          <cell r="E44">
            <v>0</v>
          </cell>
          <cell r="F44">
            <v>0</v>
          </cell>
          <cell r="G44">
            <v>218704.54</v>
          </cell>
          <cell r="H44">
            <v>0</v>
          </cell>
          <cell r="I44">
            <v>218704.53499999997</v>
          </cell>
        </row>
        <row r="45">
          <cell r="A45" t="str">
            <v>Ingeniero</v>
          </cell>
          <cell r="B45">
            <v>0</v>
          </cell>
          <cell r="C45">
            <v>0</v>
          </cell>
          <cell r="D45">
            <v>0</v>
          </cell>
          <cell r="E45">
            <v>0</v>
          </cell>
          <cell r="F45">
            <v>0</v>
          </cell>
          <cell r="G45">
            <v>250000</v>
          </cell>
          <cell r="H45">
            <v>0</v>
          </cell>
          <cell r="I45">
            <v>250000</v>
          </cell>
        </row>
        <row r="46">
          <cell r="A46" t="str">
            <v>Tramitador</v>
          </cell>
          <cell r="B46">
            <v>0</v>
          </cell>
          <cell r="C46">
            <v>0</v>
          </cell>
          <cell r="D46">
            <v>0</v>
          </cell>
          <cell r="E46">
            <v>0</v>
          </cell>
          <cell r="F46">
            <v>0</v>
          </cell>
          <cell r="G46">
            <v>120000</v>
          </cell>
          <cell r="H46">
            <v>0</v>
          </cell>
          <cell r="I46">
            <v>120000</v>
          </cell>
        </row>
      </sheetData>
      <sheetData sheetId="12">
        <row r="12">
          <cell r="A12" t="str">
            <v>COSTOS DE TRANSPORTE</v>
          </cell>
          <cell r="B12">
            <v>0</v>
          </cell>
          <cell r="C12">
            <v>0</v>
          </cell>
          <cell r="D12">
            <v>0</v>
          </cell>
          <cell r="E12">
            <v>0</v>
          </cell>
          <cell r="F12">
            <v>0</v>
          </cell>
          <cell r="G12">
            <v>0</v>
          </cell>
          <cell r="H12">
            <v>0</v>
          </cell>
          <cell r="I12">
            <v>0</v>
          </cell>
        </row>
        <row r="13">
          <cell r="A13" t="str">
            <v>JORNADA DIARIA</v>
          </cell>
          <cell r="B13">
            <v>0</v>
          </cell>
          <cell r="C13">
            <v>0</v>
          </cell>
          <cell r="D13">
            <v>0</v>
          </cell>
          <cell r="E13">
            <v>0</v>
          </cell>
          <cell r="F13">
            <v>8</v>
          </cell>
          <cell r="G13">
            <v>0</v>
          </cell>
          <cell r="H13">
            <v>0</v>
          </cell>
          <cell r="I13" t="str">
            <v>Horas</v>
          </cell>
        </row>
        <row r="14">
          <cell r="A14" t="str">
            <v>Descripción</v>
          </cell>
          <cell r="B14" t="str">
            <v>Capacidad</v>
          </cell>
          <cell r="C14">
            <v>0</v>
          </cell>
          <cell r="D14" t="str">
            <v>Tarifa hora</v>
          </cell>
          <cell r="E14">
            <v>0</v>
          </cell>
          <cell r="F14">
            <v>0</v>
          </cell>
          <cell r="G14">
            <v>0</v>
          </cell>
          <cell r="H14" t="str">
            <v>Tarifa por viaje</v>
          </cell>
          <cell r="I14">
            <v>0</v>
          </cell>
        </row>
        <row r="15">
          <cell r="A15">
            <v>0</v>
          </cell>
          <cell r="B15" t="str">
            <v>Cantidad</v>
          </cell>
          <cell r="C15" t="str">
            <v>UN</v>
          </cell>
          <cell r="D15">
            <v>0</v>
          </cell>
          <cell r="E15">
            <v>0</v>
          </cell>
          <cell r="F15">
            <v>0</v>
          </cell>
          <cell r="G15">
            <v>0</v>
          </cell>
          <cell r="H15">
            <v>0</v>
          </cell>
          <cell r="I15">
            <v>0</v>
          </cell>
        </row>
        <row r="16">
          <cell r="A16" t="str">
            <v>Volqueta c/operario y combustible 6m3 max  30 Km</v>
          </cell>
          <cell r="B16">
            <v>6</v>
          </cell>
          <cell r="C16" t="str">
            <v>M3</v>
          </cell>
          <cell r="D16">
            <v>32000</v>
          </cell>
          <cell r="E16">
            <v>0</v>
          </cell>
          <cell r="F16">
            <v>0</v>
          </cell>
          <cell r="G16">
            <v>0</v>
          </cell>
          <cell r="H16">
            <v>110000</v>
          </cell>
          <cell r="I16">
            <v>0</v>
          </cell>
        </row>
        <row r="17">
          <cell r="A17" t="str">
            <v>1.1.7</v>
          </cell>
          <cell r="B17" t="str">
            <v>DEMOLICION Y RETIRO DE ESCOMBROS</v>
          </cell>
          <cell r="C17" t="str">
            <v>M3</v>
          </cell>
          <cell r="D17">
            <v>0</v>
          </cell>
          <cell r="E17">
            <v>0</v>
          </cell>
          <cell r="F17">
            <v>0</v>
          </cell>
          <cell r="G17">
            <v>0</v>
          </cell>
          <cell r="H17">
            <v>110000</v>
          </cell>
          <cell r="I17">
            <v>0</v>
          </cell>
        </row>
        <row r="18">
          <cell r="A18" t="str">
            <v>1.1.7</v>
          </cell>
          <cell r="B18" t="str">
            <v>VALLA INFORMATIVA</v>
          </cell>
          <cell r="C18" t="str">
            <v>M3</v>
          </cell>
          <cell r="D18">
            <v>0</v>
          </cell>
          <cell r="E18">
            <v>0</v>
          </cell>
          <cell r="F18">
            <v>0</v>
          </cell>
          <cell r="G18">
            <v>0</v>
          </cell>
          <cell r="H18">
            <v>110000</v>
          </cell>
          <cell r="I18">
            <v>0</v>
          </cell>
        </row>
        <row r="19">
          <cell r="A19" t="str">
            <v>Volqueta c/operario y combustible 5,5m3 max 30 Km</v>
          </cell>
          <cell r="B19">
            <v>5.5</v>
          </cell>
          <cell r="C19" t="str">
            <v>M3</v>
          </cell>
          <cell r="D19">
            <v>0</v>
          </cell>
          <cell r="E19">
            <v>0</v>
          </cell>
          <cell r="F19">
            <v>0</v>
          </cell>
          <cell r="G19">
            <v>0</v>
          </cell>
          <cell r="H19">
            <v>90000</v>
          </cell>
          <cell r="I19">
            <v>0</v>
          </cell>
        </row>
        <row r="20">
          <cell r="A20" t="str">
            <v>Camión 4 Toneladas</v>
          </cell>
          <cell r="B20">
            <v>4</v>
          </cell>
          <cell r="C20" t="str">
            <v>TN</v>
          </cell>
          <cell r="D20">
            <v>18000</v>
          </cell>
          <cell r="E20">
            <v>0</v>
          </cell>
          <cell r="F20">
            <v>0</v>
          </cell>
          <cell r="G20">
            <v>0</v>
          </cell>
          <cell r="H20">
            <v>36000</v>
          </cell>
          <cell r="I20">
            <v>0</v>
          </cell>
        </row>
        <row r="21">
          <cell r="A21" t="str">
            <v>Camión 8 Toneladas</v>
          </cell>
          <cell r="B21">
            <v>8</v>
          </cell>
          <cell r="C21" t="str">
            <v>TN</v>
          </cell>
          <cell r="D21">
            <v>35000</v>
          </cell>
          <cell r="E21">
            <v>0</v>
          </cell>
          <cell r="F21">
            <v>0</v>
          </cell>
          <cell r="G21">
            <v>0</v>
          </cell>
          <cell r="H21">
            <v>70000</v>
          </cell>
          <cell r="I21">
            <v>0</v>
          </cell>
        </row>
        <row r="22">
          <cell r="A22" t="str">
            <v>Cama-baja</v>
          </cell>
          <cell r="B22">
            <v>15</v>
          </cell>
          <cell r="C22" t="str">
            <v>TN</v>
          </cell>
          <cell r="D22">
            <v>70000</v>
          </cell>
          <cell r="E22">
            <v>0</v>
          </cell>
          <cell r="F22">
            <v>0</v>
          </cell>
          <cell r="G22">
            <v>0</v>
          </cell>
          <cell r="H22">
            <v>420000</v>
          </cell>
          <cell r="I22">
            <v>0</v>
          </cell>
        </row>
        <row r="23">
          <cell r="A23" t="str">
            <v>Campero</v>
          </cell>
          <cell r="B23">
            <v>1.5</v>
          </cell>
          <cell r="C23" t="str">
            <v>TN</v>
          </cell>
          <cell r="D23">
            <v>25000</v>
          </cell>
          <cell r="E23">
            <v>0</v>
          </cell>
          <cell r="F23">
            <v>0</v>
          </cell>
          <cell r="G23">
            <v>0</v>
          </cell>
          <cell r="H23">
            <v>50000</v>
          </cell>
          <cell r="I23">
            <v>0</v>
          </cell>
        </row>
        <row r="24">
          <cell r="A24" t="str">
            <v>Chalupa</v>
          </cell>
          <cell r="B24">
            <v>0.5</v>
          </cell>
          <cell r="C24" t="str">
            <v>TN</v>
          </cell>
          <cell r="D24">
            <v>25000</v>
          </cell>
          <cell r="E24">
            <v>0</v>
          </cell>
          <cell r="F24">
            <v>0</v>
          </cell>
          <cell r="G24">
            <v>0</v>
          </cell>
          <cell r="H24">
            <v>50000</v>
          </cell>
          <cell r="I24">
            <v>0</v>
          </cell>
        </row>
        <row r="25">
          <cell r="A25" t="str">
            <v>Transporte elementos prefabricados</v>
          </cell>
          <cell r="B25">
            <v>1</v>
          </cell>
          <cell r="C25" t="str">
            <v>UN</v>
          </cell>
          <cell r="D25">
            <v>6500</v>
          </cell>
          <cell r="E25">
            <v>0</v>
          </cell>
          <cell r="F25">
            <v>0</v>
          </cell>
          <cell r="G25">
            <v>0</v>
          </cell>
          <cell r="H25">
            <v>6500</v>
          </cell>
          <cell r="I25">
            <v>0</v>
          </cell>
        </row>
        <row r="26">
          <cell r="A26" t="str">
            <v>Volqueta c/operario y combustible 6m3 max  70 Km</v>
          </cell>
          <cell r="B26">
            <v>6</v>
          </cell>
          <cell r="C26" t="str">
            <v>M3</v>
          </cell>
          <cell r="D26">
            <v>0</v>
          </cell>
          <cell r="E26">
            <v>0</v>
          </cell>
          <cell r="F26">
            <v>0</v>
          </cell>
          <cell r="G26">
            <v>0</v>
          </cell>
          <cell r="H26">
            <v>190000</v>
          </cell>
          <cell r="I26">
            <v>0</v>
          </cell>
        </row>
        <row r="27">
          <cell r="A27">
            <v>0</v>
          </cell>
          <cell r="B27">
            <v>0</v>
          </cell>
          <cell r="C27">
            <v>0</v>
          </cell>
          <cell r="D27">
            <v>0</v>
          </cell>
          <cell r="E27">
            <v>0</v>
          </cell>
          <cell r="F27">
            <v>0</v>
          </cell>
          <cell r="G27">
            <v>0</v>
          </cell>
          <cell r="H27">
            <v>0</v>
          </cell>
          <cell r="I27">
            <v>0</v>
          </cell>
        </row>
        <row r="28">
          <cell r="A28">
            <v>0</v>
          </cell>
          <cell r="B28">
            <v>0</v>
          </cell>
          <cell r="C28">
            <v>0</v>
          </cell>
          <cell r="D28">
            <v>0</v>
          </cell>
          <cell r="E28">
            <v>0</v>
          </cell>
          <cell r="F28">
            <v>0</v>
          </cell>
          <cell r="G28">
            <v>0</v>
          </cell>
          <cell r="H28">
            <v>0</v>
          </cell>
          <cell r="I28">
            <v>0</v>
          </cell>
        </row>
        <row r="29">
          <cell r="A29">
            <v>0</v>
          </cell>
          <cell r="B29">
            <v>0</v>
          </cell>
          <cell r="C29">
            <v>0</v>
          </cell>
          <cell r="D29">
            <v>0</v>
          </cell>
          <cell r="E29">
            <v>0</v>
          </cell>
          <cell r="F29">
            <v>0</v>
          </cell>
          <cell r="G29">
            <v>0</v>
          </cell>
          <cell r="H29">
            <v>0</v>
          </cell>
          <cell r="I29">
            <v>0</v>
          </cell>
        </row>
        <row r="30">
          <cell r="A30">
            <v>0</v>
          </cell>
          <cell r="B30">
            <v>0</v>
          </cell>
          <cell r="C30">
            <v>0</v>
          </cell>
          <cell r="D30">
            <v>0</v>
          </cell>
          <cell r="E30">
            <v>0</v>
          </cell>
          <cell r="F30">
            <v>0</v>
          </cell>
          <cell r="G30">
            <v>0</v>
          </cell>
          <cell r="H30">
            <v>0</v>
          </cell>
          <cell r="I30">
            <v>0</v>
          </cell>
        </row>
      </sheetData>
      <sheetData sheetId="13">
        <row r="15">
          <cell r="A15" t="str">
            <v>Cargador tipo Cat - 904</v>
          </cell>
        </row>
        <row r="16">
          <cell r="A16" t="str">
            <v>Compresor</v>
          </cell>
        </row>
        <row r="17">
          <cell r="A17" t="str">
            <v>1.1.7</v>
          </cell>
        </row>
        <row r="18">
          <cell r="A18" t="str">
            <v>1.1.7</v>
          </cell>
        </row>
        <row r="19">
          <cell r="A19" t="str">
            <v>Compresor 2 martillos 185 PCM</v>
          </cell>
        </row>
        <row r="20">
          <cell r="A20" t="str">
            <v>Cortadora para metal</v>
          </cell>
        </row>
        <row r="21">
          <cell r="A21" t="str">
            <v>Equipo de topografía</v>
          </cell>
        </row>
        <row r="22">
          <cell r="A22" t="str">
            <v>Equipo de Soldadura</v>
          </cell>
        </row>
        <row r="23">
          <cell r="A23" t="str">
            <v>Figuradora</v>
          </cell>
        </row>
        <row r="24">
          <cell r="A24" t="str">
            <v>Pulidora</v>
          </cell>
        </row>
        <row r="25">
          <cell r="A25" t="str">
            <v>Pulidora pisos incluye piedras y ceras</v>
          </cell>
        </row>
        <row r="26">
          <cell r="A26" t="str">
            <v>Formaleta</v>
          </cell>
        </row>
        <row r="27">
          <cell r="A27" t="str">
            <v>Formaleta entrepiso por 4 semanas M2</v>
          </cell>
        </row>
        <row r="28">
          <cell r="A28" t="str">
            <v>Formaleta entrepiso M2</v>
          </cell>
        </row>
        <row r="29">
          <cell r="A29" t="str">
            <v>Herramienta Eléctrica</v>
          </cell>
        </row>
        <row r="30">
          <cell r="A30" t="str">
            <v>Herramienta menor</v>
          </cell>
        </row>
        <row r="31">
          <cell r="A31" t="str">
            <v>Mezcladora a gasolina</v>
          </cell>
        </row>
        <row r="32">
          <cell r="A32" t="str">
            <v>Motosierra profesional</v>
          </cell>
        </row>
        <row r="33">
          <cell r="A33" t="str">
            <v>Andamio metálico</v>
          </cell>
        </row>
        <row r="34">
          <cell r="A34" t="str">
            <v xml:space="preserve">Paral metálico </v>
          </cell>
        </row>
        <row r="35">
          <cell r="A35" t="str">
            <v>Paral telescopico</v>
          </cell>
        </row>
        <row r="36">
          <cell r="A36" t="str">
            <v>Poleas y Cuerdas</v>
          </cell>
        </row>
        <row r="37">
          <cell r="A37" t="str">
            <v>Rana</v>
          </cell>
        </row>
        <row r="38">
          <cell r="A38" t="str">
            <v>Retroexcavadora orugas tipo 320 pala 1,2 m3</v>
          </cell>
        </row>
        <row r="39">
          <cell r="A39" t="str">
            <v>Retroexcavadora llantas Tipo Cat 428</v>
          </cell>
        </row>
        <row r="40">
          <cell r="A40" t="str">
            <v>Tanque de agua</v>
          </cell>
        </row>
        <row r="41">
          <cell r="A41" t="str">
            <v>Taladro Industrial</v>
          </cell>
        </row>
        <row r="42">
          <cell r="A42" t="str">
            <v>Vibrocompactador a gasolina</v>
          </cell>
        </row>
        <row r="43">
          <cell r="A43" t="str">
            <v>Vibrador electrico concreto 110</v>
          </cell>
        </row>
        <row r="44">
          <cell r="A44" t="str">
            <v>Vibrador a gasolina</v>
          </cell>
        </row>
        <row r="45">
          <cell r="A45" t="str">
            <v>Volqueta (6m3/Operario y combustible)</v>
          </cell>
        </row>
        <row r="46">
          <cell r="A46" t="str">
            <v>Pluma (incluye operario, andamio y equipo de seguridad)</v>
          </cell>
        </row>
        <row r="47">
          <cell r="A47" t="str">
            <v>Carretilla tipo bogue</v>
          </cell>
        </row>
        <row r="48">
          <cell r="A48" t="str">
            <v>Equipo entrepiso (incluye, formaleta, parales y cercha metálica)</v>
          </cell>
        </row>
        <row r="49">
          <cell r="A49" t="str">
            <v>Cortadora ladrillo, incluye disco</v>
          </cell>
        </row>
        <row r="50">
          <cell r="A50" t="str">
            <v>Kit pintura (rodillo, brocha, lija, espatula)</v>
          </cell>
        </row>
        <row r="51">
          <cell r="A51" t="str">
            <v>Equipo perforador de pilotes d = 0,30 mts</v>
          </cell>
        </row>
        <row r="52">
          <cell r="A52" t="str">
            <v xml:space="preserve">Equipo perforador de pilotes d = 0,40 mts </v>
          </cell>
        </row>
        <row r="53">
          <cell r="A53" t="str">
            <v xml:space="preserve">Equipo perforador de pilotes d = 0,60 mts </v>
          </cell>
        </row>
        <row r="54">
          <cell r="A54" t="str">
            <v>Equipo perforador de pilotes d = 0,80 mts</v>
          </cell>
        </row>
        <row r="55">
          <cell r="A55" t="str">
            <v xml:space="preserve">Equipo perforador de pilotes d = 0,90 mts </v>
          </cell>
        </row>
        <row r="56">
          <cell r="A56" t="str">
            <v>Soplete (incluye cilindro gas)</v>
          </cell>
        </row>
        <row r="57">
          <cell r="A57" t="str">
            <v>Motobomba</v>
          </cell>
        </row>
        <row r="58">
          <cell r="A58" t="str">
            <v>Canguro</v>
          </cell>
        </row>
        <row r="59">
          <cell r="A59" t="str">
            <v>Pulidora incluye piedras para pulido</v>
          </cell>
        </row>
        <row r="60">
          <cell r="A60" t="str">
            <v>Cortadora de ladrillo incluye disco</v>
          </cell>
        </row>
        <row r="61">
          <cell r="A61" t="str">
            <v>Broca tusteno de 1/4"</v>
          </cell>
        </row>
        <row r="62">
          <cell r="A62" t="str">
            <v>Broca tusteno de 3/8"</v>
          </cell>
        </row>
        <row r="63">
          <cell r="A63" t="str">
            <v>Broca tusteno de 1/2"</v>
          </cell>
        </row>
        <row r="64">
          <cell r="A64" t="str">
            <v>Broca tusteno de 5/8"</v>
          </cell>
        </row>
        <row r="65">
          <cell r="A65" t="str">
            <v xml:space="preserve">Grua </v>
          </cell>
        </row>
      </sheetData>
      <sheetData sheetId="14">
        <row r="11">
          <cell r="A11" t="str">
            <v>A.C.P.M.</v>
          </cell>
        </row>
        <row r="12">
          <cell r="A12" t="str">
            <v>Abrazadera de 1"</v>
          </cell>
        </row>
        <row r="13">
          <cell r="A13" t="str">
            <v>Abrazadera de 1/2"</v>
          </cell>
        </row>
        <row r="14">
          <cell r="A14" t="str">
            <v>Abrazadera de 3/4"</v>
          </cell>
        </row>
        <row r="15">
          <cell r="A15" t="str">
            <v>Abrazadera metálica</v>
          </cell>
        </row>
        <row r="16">
          <cell r="A16" t="str">
            <v>Abrazadera metálica 1 1/2"</v>
          </cell>
        </row>
        <row r="17">
          <cell r="A17" t="str">
            <v>1.1.7</v>
          </cell>
        </row>
        <row r="18">
          <cell r="A18" t="str">
            <v>1.1.7</v>
          </cell>
        </row>
        <row r="19">
          <cell r="A19" t="str">
            <v>Abrazadera metálica 1 1/4"</v>
          </cell>
        </row>
        <row r="20">
          <cell r="A20" t="str">
            <v>Abrazadera metálica 1"</v>
          </cell>
        </row>
        <row r="21">
          <cell r="A21" t="str">
            <v>Abrazadera metálica 2"</v>
          </cell>
        </row>
        <row r="22">
          <cell r="A22" t="str">
            <v xml:space="preserve">Accesorio novafort </v>
          </cell>
        </row>
        <row r="23">
          <cell r="A23" t="str">
            <v>Accesorio PVCP-RDE 2" UZ</v>
          </cell>
        </row>
        <row r="24">
          <cell r="A24" t="str">
            <v>Accesorio PVCP-RDE 3" UZ</v>
          </cell>
        </row>
        <row r="25">
          <cell r="A25" t="str">
            <v>Accesorios - H.G. 1/2"</v>
          </cell>
        </row>
        <row r="26">
          <cell r="A26" t="str">
            <v>Accesorios - Y de 3"</v>
          </cell>
        </row>
        <row r="27">
          <cell r="A27" t="str">
            <v>Accesorios - Y de 4"</v>
          </cell>
        </row>
        <row r="28">
          <cell r="A28" t="str">
            <v>Accesorios PVC</v>
          </cell>
        </row>
        <row r="29">
          <cell r="A29" t="str">
            <v>Accesorios PVC-P 1 1/2"</v>
          </cell>
        </row>
        <row r="30">
          <cell r="A30" t="str">
            <v>Accesorios PVC-P 1 1/4"</v>
          </cell>
        </row>
        <row r="31">
          <cell r="A31" t="str">
            <v>Accesorios PVC-P 1"</v>
          </cell>
        </row>
        <row r="32">
          <cell r="A32" t="str">
            <v>Accesorios PVC-P 1/2"</v>
          </cell>
        </row>
        <row r="33">
          <cell r="A33" t="str">
            <v>Accesorios PVC-P 3/4"</v>
          </cell>
        </row>
        <row r="34">
          <cell r="A34" t="str">
            <v>Acero 37,000 p.s.i. 1/4"</v>
          </cell>
        </row>
        <row r="35">
          <cell r="A35" t="str">
            <v xml:space="preserve">Acero 60,000 p.s.i. </v>
          </cell>
        </row>
        <row r="36">
          <cell r="A36" t="str">
            <v>Acero de refuerzo 60000 PSI</v>
          </cell>
        </row>
        <row r="37">
          <cell r="A37" t="str">
            <v xml:space="preserve">Acero figurado 37,000 </v>
          </cell>
        </row>
        <row r="38">
          <cell r="A38" t="str">
            <v>Acero figurado 60,000 p.s.i. 1/2"</v>
          </cell>
        </row>
        <row r="39">
          <cell r="A39" t="str">
            <v>Acido muriatico</v>
          </cell>
        </row>
        <row r="40">
          <cell r="A40" t="str">
            <v xml:space="preserve">Acoflex plastico de 1/2" x  50 cms Lavamanos </v>
          </cell>
        </row>
        <row r="41">
          <cell r="A41" t="str">
            <v>Acoflex plastico de 1/2" x 7/8" de 50 cms. Sanitario</v>
          </cell>
        </row>
        <row r="42">
          <cell r="A42" t="str">
            <v>Acrilico transparente 2 mm, protección UV</v>
          </cell>
        </row>
        <row r="43">
          <cell r="A43" t="str">
            <v>Ad.Terminal cond.1"</v>
          </cell>
        </row>
        <row r="44">
          <cell r="A44" t="str">
            <v>Ad.Terminal cond.1/2"</v>
          </cell>
        </row>
        <row r="45">
          <cell r="A45" t="str">
            <v>Ad.Terminal cond.3/4"</v>
          </cell>
        </row>
        <row r="46">
          <cell r="A46" t="str">
            <v>Adaptador bajante rectangular PVC - Aguas Lluvias</v>
          </cell>
        </row>
        <row r="47">
          <cell r="A47" t="str">
            <v>Adaptador bajante rectangular PVC - alcantarillado</v>
          </cell>
        </row>
        <row r="48">
          <cell r="A48" t="str">
            <v>Adaptador conduit de 1/2"</v>
          </cell>
        </row>
        <row r="49">
          <cell r="A49" t="str">
            <v>Adaptador hembra PE AL PE 1216 - 1/2"</v>
          </cell>
        </row>
        <row r="50">
          <cell r="A50" t="str">
            <v>Adaptador hembra PE AL PE 1216 - 3/4"</v>
          </cell>
        </row>
        <row r="51">
          <cell r="A51" t="str">
            <v>Adaptador macho PE AL PE 1216 - 1/2"</v>
          </cell>
        </row>
        <row r="52">
          <cell r="A52" t="str">
            <v>Adaptador macho PE AL PE 1216 - 3/4"</v>
          </cell>
        </row>
        <row r="53">
          <cell r="A53" t="str">
            <v>Adaptador macho PVC de 1 1/2"</v>
          </cell>
        </row>
        <row r="54">
          <cell r="A54" t="str">
            <v>Adaptador macho PVC de 1"</v>
          </cell>
        </row>
        <row r="55">
          <cell r="A55" t="str">
            <v>Adaptador macho PVC de 1/2"</v>
          </cell>
        </row>
        <row r="56">
          <cell r="A56" t="str">
            <v>Adaptador macho PVC de 2 plg</v>
          </cell>
        </row>
        <row r="57">
          <cell r="A57" t="str">
            <v>Adoquín peatonal Santa Fe</v>
          </cell>
        </row>
        <row r="58">
          <cell r="A58" t="str">
            <v>Agua</v>
          </cell>
        </row>
        <row r="59">
          <cell r="A59" t="str">
            <v>Aislador de carrete en porcelana</v>
          </cell>
        </row>
        <row r="60">
          <cell r="A60" t="str">
            <v>Aislador de rosca para empalme</v>
          </cell>
        </row>
        <row r="61">
          <cell r="A61" t="str">
            <v>Aislador para percha BT</v>
          </cell>
        </row>
        <row r="62">
          <cell r="A62" t="str">
            <v>Aislador tipo pin</v>
          </cell>
        </row>
        <row r="63">
          <cell r="A63" t="str">
            <v>Alambre cobre THW 10 AWG</v>
          </cell>
        </row>
        <row r="64">
          <cell r="A64" t="str">
            <v>Alambre cobre THW 12 AWG</v>
          </cell>
        </row>
        <row r="65">
          <cell r="A65" t="str">
            <v>Alambre cobre THW 14 AWG</v>
          </cell>
        </row>
        <row r="66">
          <cell r="A66" t="str">
            <v>Alambre cobre THW 8 AWG</v>
          </cell>
        </row>
        <row r="67">
          <cell r="A67" t="str">
            <v>Alambre Cu desnudo AWG 10</v>
          </cell>
        </row>
        <row r="68">
          <cell r="A68" t="str">
            <v>Alambre Cu desnudo AWG 12</v>
          </cell>
        </row>
        <row r="69">
          <cell r="A69" t="str">
            <v>Alambre Cu desnudo AWG 14</v>
          </cell>
        </row>
        <row r="70">
          <cell r="A70" t="str">
            <v>Alambre de cobre No 10</v>
          </cell>
        </row>
        <row r="71">
          <cell r="A71" t="str">
            <v>Alambre de cobre No 12</v>
          </cell>
        </row>
        <row r="72">
          <cell r="A72" t="str">
            <v>Alambre de cobre No 14 desnudo</v>
          </cell>
        </row>
        <row r="73">
          <cell r="A73" t="str">
            <v>Alambre negro Cal. 18</v>
          </cell>
        </row>
        <row r="74">
          <cell r="A74" t="str">
            <v>Alambre Teléfono 2x22 estañado</v>
          </cell>
        </row>
        <row r="75">
          <cell r="A75" t="str">
            <v>Alicates</v>
          </cell>
        </row>
        <row r="76">
          <cell r="A76" t="str">
            <v>Alquiler Campamento 20 a 60 M2</v>
          </cell>
        </row>
        <row r="77">
          <cell r="A77" t="str">
            <v>Alumol Sika</v>
          </cell>
        </row>
        <row r="78">
          <cell r="A78" t="str">
            <v>Amarre plástico (zuncho)</v>
          </cell>
        </row>
        <row r="79">
          <cell r="A79" t="str">
            <v>Anclajes y abrazadera para bajantes aguas lluvias (3 - 4 plg)</v>
          </cell>
        </row>
        <row r="80">
          <cell r="A80" t="str">
            <v>Angulo 2 1/2" x 2 1/2" x 3/16"</v>
          </cell>
        </row>
        <row r="81">
          <cell r="A81" t="str">
            <v>Angulo 3/4 x 1/8</v>
          </cell>
        </row>
        <row r="82">
          <cell r="A82" t="str">
            <v>Angulo de cercha de 2" x 1"</v>
          </cell>
        </row>
        <row r="83">
          <cell r="A83" t="str">
            <v>Angulo de unión A-29</v>
          </cell>
        </row>
        <row r="84">
          <cell r="A84" t="str">
            <v>Anticorrosivo rojo claro PHLC</v>
          </cell>
        </row>
        <row r="85">
          <cell r="A85" t="str">
            <v xml:space="preserve">Antihumedad fachada </v>
          </cell>
        </row>
        <row r="86">
          <cell r="A86" t="str">
            <v>Arandela</v>
          </cell>
        </row>
        <row r="87">
          <cell r="A87" t="str">
            <v>Arbol especie local de 1,80 a 2,00 mts</v>
          </cell>
        </row>
        <row r="88">
          <cell r="A88" t="str">
            <v>Arena Amarilla Lavada</v>
          </cell>
        </row>
        <row r="89">
          <cell r="A89" t="str">
            <v>Arena Blanca</v>
          </cell>
        </row>
        <row r="90">
          <cell r="A90" t="str">
            <v>Arena de peña</v>
          </cell>
        </row>
        <row r="91">
          <cell r="A91" t="str">
            <v>Arena de rio</v>
          </cell>
        </row>
        <row r="92">
          <cell r="A92" t="str">
            <v>Arena de río (viaje 5 m3)</v>
          </cell>
        </row>
        <row r="93">
          <cell r="A93" t="str">
            <v xml:space="preserve">Arena lavada blanca </v>
          </cell>
        </row>
        <row r="94">
          <cell r="A94" t="str">
            <v>Arena lavada de pozo</v>
          </cell>
        </row>
        <row r="95">
          <cell r="A95" t="str">
            <v>Atornillador</v>
          </cell>
        </row>
        <row r="96">
          <cell r="A96" t="str">
            <v>Automático 3x100 Amp.</v>
          </cell>
        </row>
        <row r="97">
          <cell r="A97" t="str">
            <v>Automático 3x30, 3x40, 3x50 o 3x60 Amp.</v>
          </cell>
        </row>
        <row r="98">
          <cell r="A98" t="str">
            <v>Automático enchufable 1x20 Amp.</v>
          </cell>
        </row>
        <row r="99">
          <cell r="A99" t="str">
            <v>Automático enchufable 1x40 Amp.</v>
          </cell>
        </row>
        <row r="100">
          <cell r="A100" t="str">
            <v>Automático enchufable 2x20, 2x30, 2x40, 2x50 o 2x60 Amp.</v>
          </cell>
        </row>
        <row r="101">
          <cell r="A101" t="str">
            <v>Automático enchufable 2x70, 2x80 o 2x100 Amp.</v>
          </cell>
        </row>
        <row r="102">
          <cell r="A102" t="str">
            <v>Bajante PVC Rectangular</v>
          </cell>
        </row>
        <row r="103">
          <cell r="A103" t="str">
            <v xml:space="preserve">Baldosin cerámico blanco 20 x 20  Trafico 4 </v>
          </cell>
        </row>
        <row r="104">
          <cell r="A104" t="str">
            <v>Baldosin cerámico blanco 30 x 30</v>
          </cell>
        </row>
        <row r="105">
          <cell r="A105" t="str">
            <v>Baldosin cerámico cristanac corona 32,4 x 32,4</v>
          </cell>
        </row>
        <row r="106">
          <cell r="A106" t="str">
            <v>Baldosin cerámico Italia (30,5 x 30,5)</v>
          </cell>
        </row>
        <row r="107">
          <cell r="A107" t="str">
            <v>Baldosin cerámico pared  de 20 x 20 blanco primera</v>
          </cell>
        </row>
        <row r="108">
          <cell r="A108" t="str">
            <v>Baldosin cerámico pared Valencia 20,5 x 30,5</v>
          </cell>
        </row>
        <row r="109">
          <cell r="A109" t="str">
            <v>Baldosin de granito (30 x 30)</v>
          </cell>
        </row>
        <row r="110">
          <cell r="A110" t="str">
            <v>Barniz vitriflex</v>
          </cell>
        </row>
        <row r="111">
          <cell r="A111" t="str">
            <v>Barra  proyectante Franklin Brass, en acero Inoxidable de  1-1/4" 39 - 1/4" proyectante, capacidad mínima de 500 libras; incluye chazos y tornillos suminsitrados por el fabricante.</v>
          </cell>
        </row>
        <row r="112">
          <cell r="A112" t="str">
            <v>Barra discapacitados 18" (46 cm) cromo grival</v>
          </cell>
        </row>
        <row r="113">
          <cell r="A113" t="str">
            <v>Barra discapacitados 30" (76 cm) cromo grival; incluye chazos y tornillos, suministrados por el fabricante</v>
          </cell>
        </row>
        <row r="114">
          <cell r="A114" t="str">
            <v>Bentonita</v>
          </cell>
        </row>
        <row r="115">
          <cell r="A115" t="str">
            <v>Bisagra alum.Ext 2"</v>
          </cell>
        </row>
        <row r="116">
          <cell r="A116" t="str">
            <v>Bisagra alum.Ext 3"</v>
          </cell>
        </row>
        <row r="117">
          <cell r="A117" t="str">
            <v>Bisagra Metalisteria triple</v>
          </cell>
        </row>
        <row r="118">
          <cell r="A118" t="str">
            <v>Bloque calado sencillo 20 x 20</v>
          </cell>
        </row>
        <row r="119">
          <cell r="A119" t="str">
            <v>Bloque en concreto par muros estructurales de 0,09 x 19 x 39</v>
          </cell>
        </row>
        <row r="120">
          <cell r="A120" t="str">
            <v>Bloque en concreto para muros  tipo piedra de 12 x 20 X 40 cm.</v>
          </cell>
        </row>
        <row r="121">
          <cell r="A121" t="str">
            <v>Bloque en concreto para muros estructurales de 12  X 20 X 40</v>
          </cell>
        </row>
        <row r="122">
          <cell r="A122" t="str">
            <v>Bloque en concreto para muros no estructurales, lisos de  6 x 20 x 40</v>
          </cell>
        </row>
        <row r="123">
          <cell r="A123" t="str">
            <v>Bloque muro LN-14N</v>
          </cell>
        </row>
        <row r="124">
          <cell r="A124" t="str">
            <v>Bloque No.4</v>
          </cell>
        </row>
        <row r="125">
          <cell r="A125" t="str">
            <v>Bloque No.5</v>
          </cell>
        </row>
        <row r="126">
          <cell r="A126" t="str">
            <v>Bombillo de bajo consumo</v>
          </cell>
        </row>
        <row r="127">
          <cell r="A127" t="str">
            <v>Boquilla terminal EMT de 1"</v>
          </cell>
        </row>
        <row r="128">
          <cell r="A128" t="str">
            <v>Boquilla terminal EMT de 1-1/2"</v>
          </cell>
        </row>
        <row r="129">
          <cell r="A129" t="str">
            <v>Boquilla terminal EMT de 3/4"</v>
          </cell>
        </row>
        <row r="130">
          <cell r="A130" t="str">
            <v>Boquilla terminal PVC de 1"</v>
          </cell>
        </row>
        <row r="131">
          <cell r="A131" t="str">
            <v>Boquilla terminal PVC de 1/2"</v>
          </cell>
        </row>
        <row r="132">
          <cell r="A132" t="str">
            <v>Boquilla terminal PVC de 1-1/2"</v>
          </cell>
        </row>
        <row r="133">
          <cell r="A133" t="str">
            <v>Boquilla terminal PVC de 3/4"</v>
          </cell>
        </row>
        <row r="134">
          <cell r="A134" t="str">
            <v>Brazo para luminaria en poste</v>
          </cell>
        </row>
        <row r="135">
          <cell r="A135" t="str">
            <v>Breaker de riel bipolar  2 x 100A</v>
          </cell>
        </row>
        <row r="136">
          <cell r="A136" t="str">
            <v>Broca para concreto 1/2"</v>
          </cell>
        </row>
        <row r="137">
          <cell r="A137" t="str">
            <v>Broca para concreto 1/4"</v>
          </cell>
        </row>
        <row r="138">
          <cell r="A138" t="str">
            <v>Buje roscado  1" x 1 1/4"  PVC - Presión</v>
          </cell>
        </row>
        <row r="139">
          <cell r="A139" t="str">
            <v>Buje roscado  1" x 3/4"  PVC - Presión</v>
          </cell>
        </row>
        <row r="140">
          <cell r="A140" t="str">
            <v>Buje roscado  3/4" x 1/2" PVC - Presión</v>
          </cell>
        </row>
        <row r="141">
          <cell r="A141" t="str">
            <v>Caballete para cubierta bioclimatica, en acero y foil de aluminio de 0,70 x 2 mts</v>
          </cell>
        </row>
        <row r="142">
          <cell r="A142" t="str">
            <v>Cable ACSR 1/0</v>
          </cell>
        </row>
        <row r="143">
          <cell r="A143" t="str">
            <v>Cable ACSR 2/0</v>
          </cell>
        </row>
        <row r="144">
          <cell r="A144" t="str">
            <v>Cable antifraude 1x8+8</v>
          </cell>
        </row>
        <row r="145">
          <cell r="A145" t="str">
            <v>Cable antifraude 2x4+4</v>
          </cell>
        </row>
        <row r="146">
          <cell r="A146" t="str">
            <v>Cable antifraude 2x6+6</v>
          </cell>
        </row>
        <row r="147">
          <cell r="A147" t="str">
            <v>Cable antifraude 2x8+8</v>
          </cell>
        </row>
        <row r="148">
          <cell r="A148" t="str">
            <v>Cable antifraude 3x4+6</v>
          </cell>
        </row>
        <row r="149">
          <cell r="A149" t="str">
            <v>Cable antifraude 3x6+8</v>
          </cell>
        </row>
        <row r="150">
          <cell r="A150" t="str">
            <v>Cable antifraude 3x8+10</v>
          </cell>
        </row>
        <row r="151">
          <cell r="A151" t="str">
            <v>Cable de cobre No 2</v>
          </cell>
        </row>
        <row r="152">
          <cell r="A152" t="str">
            <v>Cable de cobre No 4</v>
          </cell>
        </row>
        <row r="153">
          <cell r="A153" t="str">
            <v>Cable de cobre No 6</v>
          </cell>
        </row>
        <row r="154">
          <cell r="A154" t="str">
            <v>Cable de cobre No 8</v>
          </cell>
        </row>
        <row r="155">
          <cell r="A155" t="str">
            <v xml:space="preserve">Cadena galvanizada 3/8" </v>
          </cell>
        </row>
        <row r="156">
          <cell r="A156" t="str">
            <v>Caja 2400</v>
          </cell>
        </row>
        <row r="157">
          <cell r="A157" t="str">
            <v>Caja 5800</v>
          </cell>
        </row>
        <row r="158">
          <cell r="A158" t="str">
            <v>Caja de un medidor Agua</v>
          </cell>
        </row>
        <row r="159">
          <cell r="A159" t="str">
            <v>Caja en mampostería de 30x30x30</v>
          </cell>
        </row>
        <row r="160">
          <cell r="A160" t="str">
            <v>Caja en mampostería doble</v>
          </cell>
        </row>
        <row r="161">
          <cell r="A161" t="str">
            <v>Caja en mampostería sencilla</v>
          </cell>
        </row>
        <row r="162">
          <cell r="A162" t="str">
            <v>Caja en mampostería tipo A.P.</v>
          </cell>
        </row>
        <row r="163">
          <cell r="A163" t="str">
            <v>Caja octagonal</v>
          </cell>
        </row>
        <row r="164">
          <cell r="A164" t="str">
            <v>Caja para 2 circuitos monofásica</v>
          </cell>
        </row>
        <row r="165">
          <cell r="A165" t="str">
            <v>Caja para 3 circuitos monofásica</v>
          </cell>
        </row>
        <row r="166">
          <cell r="A166" t="str">
            <v>Caja para 4 circuitos monofásica</v>
          </cell>
        </row>
        <row r="167">
          <cell r="A167" t="str">
            <v>Caja para 6 circuitos monofásica</v>
          </cell>
        </row>
        <row r="168">
          <cell r="A168" t="str">
            <v>Caja para 9 circuitos bifásica</v>
          </cell>
        </row>
        <row r="169">
          <cell r="A169" t="str">
            <v>Caja para contador energia</v>
          </cell>
        </row>
        <row r="170">
          <cell r="A170" t="str">
            <v>Caja para contador medición indirecta</v>
          </cell>
        </row>
        <row r="171">
          <cell r="A171" t="str">
            <v>Caja tapa registro europa de 15 x 15 blanca</v>
          </cell>
        </row>
        <row r="172">
          <cell r="A172" t="str">
            <v>Calado en concreto prefabricado de 0,40 x 0,40 x 0,20 mts (según diseño arquitectónico)</v>
          </cell>
        </row>
        <row r="173">
          <cell r="A173" t="str">
            <v>Canal PVC  Tipo Amazonas</v>
          </cell>
        </row>
        <row r="174">
          <cell r="A174" t="str">
            <v>Canaleta .8  L=2.40</v>
          </cell>
        </row>
        <row r="175">
          <cell r="A175" t="str">
            <v>Canaleta Metal C/Divis.10 x 4</v>
          </cell>
        </row>
        <row r="176">
          <cell r="A176" t="str">
            <v>Capacete 1"</v>
          </cell>
        </row>
        <row r="177">
          <cell r="A177" t="str">
            <v>Capacete 1-1/2"</v>
          </cell>
        </row>
        <row r="178">
          <cell r="A178" t="str">
            <v>Capacete 3/4"</v>
          </cell>
        </row>
        <row r="179">
          <cell r="A179" t="str">
            <v>Capacete de 1 1/2"</v>
          </cell>
        </row>
        <row r="180">
          <cell r="A180" t="str">
            <v>Capacete de 1 1/4"</v>
          </cell>
        </row>
        <row r="181">
          <cell r="A181" t="str">
            <v>Caseton de E = 0,52 m</v>
          </cell>
        </row>
        <row r="182">
          <cell r="A182" t="str">
            <v>Caseton de E = 0.40 m</v>
          </cell>
        </row>
        <row r="183">
          <cell r="A183" t="str">
            <v>Caseton de E = 0.42 m</v>
          </cell>
        </row>
        <row r="184">
          <cell r="A184" t="str">
            <v>Caseton de E = 0.45 m</v>
          </cell>
        </row>
        <row r="185">
          <cell r="A185" t="str">
            <v xml:space="preserve">Cemento blanco </v>
          </cell>
        </row>
        <row r="186">
          <cell r="A186" t="str">
            <v xml:space="preserve">Cemento gris </v>
          </cell>
        </row>
        <row r="187">
          <cell r="A187" t="str">
            <v>Cerco ordinario 3M</v>
          </cell>
        </row>
        <row r="188">
          <cell r="A188" t="str">
            <v>Cerradura de alcoba en poma metálica</v>
          </cell>
        </row>
        <row r="189">
          <cell r="A189" t="str">
            <v>Cerradura Gato doble cerrojo/210400</v>
          </cell>
        </row>
        <row r="190">
          <cell r="A190" t="str">
            <v>Cerradura Inafer C-998 Madera</v>
          </cell>
        </row>
        <row r="191">
          <cell r="A191" t="str">
            <v>Cerradura puerta discapacitados 63 AA - F30 B A &amp; A</v>
          </cell>
        </row>
        <row r="192">
          <cell r="A192" t="str">
            <v xml:space="preserve">Cerradura Schlage, cilindrica de manija Jupiter cromada mate Ref. </v>
          </cell>
        </row>
        <row r="193">
          <cell r="A193" t="str">
            <v>Cerradura Shlage Ref A30D - terraza, Georgia</v>
          </cell>
        </row>
        <row r="194">
          <cell r="A194" t="str">
            <v>Cerradura Shlage Ref B362 Doble cilindro</v>
          </cell>
        </row>
        <row r="195">
          <cell r="A195" t="str">
            <v>Cerradura YALE 170 1/4</v>
          </cell>
        </row>
        <row r="196">
          <cell r="A196" t="str">
            <v>Cerradura YALE doble pasador 987-1 1/4</v>
          </cell>
        </row>
        <row r="197">
          <cell r="A197" t="str">
            <v>Cesped - especie nativa</v>
          </cell>
        </row>
        <row r="198">
          <cell r="A198" t="str">
            <v xml:space="preserve">Chazo p/tornillo </v>
          </cell>
        </row>
        <row r="199">
          <cell r="A199" t="str">
            <v>Cheque red white roscado  3/4"; incluye accesorios</v>
          </cell>
        </row>
        <row r="200">
          <cell r="A200" t="str">
            <v>Cheque red white roscado de   1/2"; incluye accesorios</v>
          </cell>
        </row>
        <row r="201">
          <cell r="A201" t="str">
            <v>Cheque red white roscado de 1"; incluye accesorios</v>
          </cell>
        </row>
        <row r="202">
          <cell r="A202" t="str">
            <v>Cinta aislante</v>
          </cell>
        </row>
        <row r="203">
          <cell r="A203" t="str">
            <v>Cinta peligro</v>
          </cell>
        </row>
        <row r="204">
          <cell r="A204" t="str">
            <v xml:space="preserve">Cinta Teflón </v>
          </cell>
        </row>
        <row r="205">
          <cell r="A205" t="str">
            <v>Clavija de caucho 3 polos aérea</v>
          </cell>
        </row>
        <row r="206">
          <cell r="A206" t="str">
            <v>CLORO DESINFECTANTE</v>
          </cell>
        </row>
        <row r="207">
          <cell r="A207" t="str">
            <v>Codo 90º  CxC Sanitario 2"</v>
          </cell>
        </row>
        <row r="208">
          <cell r="A208" t="str">
            <v>Codo 90º  CxC Sanitario 3"</v>
          </cell>
        </row>
        <row r="209">
          <cell r="A209" t="str">
            <v>Codo 90º  CxC Sanitario 4"</v>
          </cell>
        </row>
        <row r="210">
          <cell r="A210" t="str">
            <v>Codo 90º 1/4 CxC 3"</v>
          </cell>
        </row>
        <row r="211">
          <cell r="A211" t="str">
            <v>Codo 90º 1/4 CxC 4"</v>
          </cell>
        </row>
        <row r="212">
          <cell r="A212" t="str">
            <v>Codo 90º Pres.PVC 1 1/2"</v>
          </cell>
        </row>
        <row r="213">
          <cell r="A213" t="str">
            <v>Codo 90º Pres.PVC 1"</v>
          </cell>
        </row>
        <row r="214">
          <cell r="A214" t="str">
            <v>Codo 90º Pres.PVC 1/2"</v>
          </cell>
        </row>
        <row r="215">
          <cell r="A215" t="str">
            <v>Codo 90º Pres.PVC 2"</v>
          </cell>
        </row>
        <row r="216">
          <cell r="A216" t="str">
            <v>Codo 90º Pres.PVC 3/4"</v>
          </cell>
        </row>
        <row r="217">
          <cell r="A217" t="str">
            <v>Codo bajante 90º PVC rectangular</v>
          </cell>
        </row>
        <row r="218">
          <cell r="A218" t="str">
            <v>Codo H.G: 1"</v>
          </cell>
        </row>
        <row r="219">
          <cell r="A219" t="str">
            <v>Codo H.G: 1. 1/2"</v>
          </cell>
        </row>
        <row r="220">
          <cell r="A220" t="str">
            <v>Codo H.G: 1/2"</v>
          </cell>
        </row>
        <row r="221">
          <cell r="A221" t="str">
            <v>Codo PVC-P 1/2"</v>
          </cell>
        </row>
        <row r="222">
          <cell r="A222" t="str">
            <v>Codo PVC-P 3/4"</v>
          </cell>
        </row>
        <row r="223">
          <cell r="A223" t="str">
            <v>Codo PVC-S  22,5º</v>
          </cell>
        </row>
        <row r="224">
          <cell r="A224" t="str">
            <v>Concreto de 2,000 p.s.i.</v>
          </cell>
        </row>
        <row r="225">
          <cell r="A225" t="str">
            <v>Concreto de 2,500 p.s.i.</v>
          </cell>
        </row>
        <row r="226">
          <cell r="A226" t="str">
            <v>Concreto de 3,000 p.s.i.</v>
          </cell>
        </row>
        <row r="227">
          <cell r="A227" t="str">
            <v>Concreto de 3,000 p.s.i., premezclado y  bombeado</v>
          </cell>
        </row>
        <row r="228">
          <cell r="A228" t="str">
            <v>Concreto de 3,500 p.s.i.</v>
          </cell>
        </row>
        <row r="229">
          <cell r="A229" t="str">
            <v>Concreto de 4,000 p.s.i.</v>
          </cell>
        </row>
        <row r="230">
          <cell r="A230" t="str">
            <v>Conector para varilla cooper weld</v>
          </cell>
        </row>
        <row r="231">
          <cell r="A231" t="str">
            <v>Contador electrónico bifásico</v>
          </cell>
        </row>
        <row r="232">
          <cell r="A232" t="str">
            <v>Contador electrónico Trifásico</v>
          </cell>
        </row>
        <row r="233">
          <cell r="A233" t="str">
            <v>Coraza PVC de 1/2"</v>
          </cell>
        </row>
        <row r="234">
          <cell r="A234" t="str">
            <v>Cortacircuito de cañuela</v>
          </cell>
        </row>
        <row r="235">
          <cell r="A235" t="str">
            <v>Cortafrío</v>
          </cell>
        </row>
        <row r="236">
          <cell r="A236" t="str">
            <v>Cruceta de 1.50</v>
          </cell>
        </row>
        <row r="237">
          <cell r="A237" t="str">
            <v>Curva conduit PVC 1"</v>
          </cell>
        </row>
        <row r="238">
          <cell r="A238" t="str">
            <v>Curva conduit PVC 1/2"</v>
          </cell>
        </row>
        <row r="239">
          <cell r="A239" t="str">
            <v>Curva conduit PVC 1-1/2"</v>
          </cell>
        </row>
        <row r="240">
          <cell r="A240" t="str">
            <v>Curva conduit PVC 3/4"</v>
          </cell>
        </row>
        <row r="241">
          <cell r="A241" t="str">
            <v>Curva galvanizada de 1 1/2"</v>
          </cell>
        </row>
        <row r="242">
          <cell r="A242" t="str">
            <v>Curva galvanizada de 1 1/4"</v>
          </cell>
        </row>
        <row r="243">
          <cell r="A243" t="str">
            <v>Curva galvanizada de 1"</v>
          </cell>
        </row>
        <row r="244">
          <cell r="A244" t="str">
            <v>Derivación luminaria con empalme y cable encauchetado</v>
          </cell>
        </row>
        <row r="245">
          <cell r="A245" t="str">
            <v>Desagüe automatico lavamanos</v>
          </cell>
        </row>
        <row r="246">
          <cell r="A246" t="str">
            <v>Detergentes, ácidos</v>
          </cell>
        </row>
        <row r="247">
          <cell r="A247" t="str">
            <v>Diagonal</v>
          </cell>
        </row>
        <row r="248">
          <cell r="A248" t="str">
            <v>Disolvente Thinner</v>
          </cell>
        </row>
        <row r="249">
          <cell r="A249" t="str">
            <v>Divisor Ref ALN - 546</v>
          </cell>
        </row>
        <row r="250">
          <cell r="A250" t="str">
            <v>Domo acrílico</v>
          </cell>
        </row>
        <row r="251">
          <cell r="A251" t="str">
            <v xml:space="preserve">Ducha  sencilla incluye accesorios </v>
          </cell>
        </row>
        <row r="252">
          <cell r="A252" t="str">
            <v>Durmiente abarco 4M</v>
          </cell>
        </row>
        <row r="253">
          <cell r="A253" t="str">
            <v>Durmiente ordinario 3 m</v>
          </cell>
        </row>
        <row r="254">
          <cell r="A254" t="str">
            <v>Empaque Triangular Caucho</v>
          </cell>
        </row>
        <row r="255">
          <cell r="A255" t="str">
            <v>Encauchetado 3x16</v>
          </cell>
        </row>
        <row r="256">
          <cell r="A256" t="str">
            <v>Enchape de mesón en madera Cedro</v>
          </cell>
        </row>
        <row r="257">
          <cell r="A257" t="str">
            <v>Encofroil MET- Desmoldante Cast Off</v>
          </cell>
        </row>
        <row r="258">
          <cell r="A258" t="str">
            <v>Escuadra metálica para anclaje</v>
          </cell>
        </row>
        <row r="259">
          <cell r="A259" t="str">
            <v>Esfumado 20,5 x 20,5</v>
          </cell>
        </row>
        <row r="260">
          <cell r="A260" t="str">
            <v>Esmalte epoxico Epoxibler 2 componentes</v>
          </cell>
        </row>
        <row r="261">
          <cell r="A261" t="str">
            <v>Esmalte mate supersintético</v>
          </cell>
        </row>
        <row r="262">
          <cell r="A262" t="str">
            <v>Esmalte sintético para señalización</v>
          </cell>
        </row>
        <row r="263">
          <cell r="A263" t="str">
            <v>Esmalte sintético Pintulux</v>
          </cell>
        </row>
        <row r="264">
          <cell r="A264" t="str">
            <v>Esmalte sobre reja</v>
          </cell>
        </row>
        <row r="265">
          <cell r="A265" t="str">
            <v>Espárrago para anclaje</v>
          </cell>
        </row>
        <row r="266">
          <cell r="A266" t="str">
            <v>Espejo biselado de 4 mm</v>
          </cell>
        </row>
        <row r="267">
          <cell r="A267" t="str">
            <v>Estaca madera para replanteo</v>
          </cell>
        </row>
        <row r="268">
          <cell r="A268" t="str">
            <v xml:space="preserve">Estuco </v>
          </cell>
        </row>
        <row r="269">
          <cell r="A269" t="str">
            <v xml:space="preserve">Falleba </v>
          </cell>
        </row>
        <row r="270">
          <cell r="A270" t="str">
            <v>Falleba con portacandado</v>
          </cell>
        </row>
        <row r="271">
          <cell r="A271" t="str">
            <v>Flotador 3/4 plg - bronce, incluye accesorios</v>
          </cell>
        </row>
        <row r="272">
          <cell r="A272" t="str">
            <v>Flotador mecánico 1" Incluye accesorios</v>
          </cell>
        </row>
        <row r="273">
          <cell r="A273" t="str">
            <v>Fluorescente 2x32 bajo consumo</v>
          </cell>
        </row>
        <row r="274">
          <cell r="A274" t="str">
            <v>Fotocelda para luminaria en poste</v>
          </cell>
        </row>
        <row r="275">
          <cell r="A275" t="str">
            <v xml:space="preserve">Gancho galvanizado con platina </v>
          </cell>
        </row>
        <row r="276">
          <cell r="A276" t="str">
            <v>Gancho para canaleta 90 madera</v>
          </cell>
        </row>
        <row r="277">
          <cell r="A277" t="str">
            <v>Gancho teja eternit 150mm</v>
          </cell>
        </row>
        <row r="278">
          <cell r="A278" t="str">
            <v>Gancho teja eternit 55mm</v>
          </cell>
        </row>
        <row r="279">
          <cell r="A279" t="str">
            <v>Gancho Tensor GalvanizadoTipo comercial 5/16 x 4 1/4"</v>
          </cell>
        </row>
        <row r="280">
          <cell r="A280" t="str">
            <v>Geotextil NT 1600</v>
          </cell>
        </row>
        <row r="281">
          <cell r="A281" t="str">
            <v>Geotextil Tejido 1700</v>
          </cell>
        </row>
        <row r="282">
          <cell r="A282" t="str">
            <v>Grafil 6 mm</v>
          </cell>
        </row>
        <row r="283">
          <cell r="A283" t="str">
            <v>Grafil 8 mm</v>
          </cell>
        </row>
        <row r="284">
          <cell r="A284" t="str">
            <v>Granito No.2</v>
          </cell>
        </row>
        <row r="285">
          <cell r="A285" t="str">
            <v>Granito Pulido para mesones</v>
          </cell>
        </row>
        <row r="286">
          <cell r="A286" t="str">
            <v>Gravilla de rio (viaje 5 m3)</v>
          </cell>
        </row>
        <row r="287">
          <cell r="A287" t="str">
            <v>Gravilla mona Nº 2</v>
          </cell>
        </row>
        <row r="288">
          <cell r="A288" t="str">
            <v>Griferia Lavaplatos sencilla metal cromo</v>
          </cell>
        </row>
        <row r="289">
          <cell r="A289" t="str">
            <v>Grúa</v>
          </cell>
        </row>
        <row r="290">
          <cell r="A290" t="str">
            <v>Guardaescoba granito  7 X 33</v>
          </cell>
        </row>
        <row r="291">
          <cell r="A291" t="str">
            <v>Guardaescoba granito pulido media caña; tipo alfa</v>
          </cell>
        </row>
        <row r="292">
          <cell r="A292" t="str">
            <v>Guaya 1/8"</v>
          </cell>
        </row>
        <row r="293">
          <cell r="A293" t="str">
            <v>Hebilla bandit 3/8"</v>
          </cell>
        </row>
        <row r="294">
          <cell r="A294" t="str">
            <v>Hidrosello Canal Amazonas</v>
          </cell>
        </row>
        <row r="295">
          <cell r="A295" t="str">
            <v>Hierro cuadrado 9 mm</v>
          </cell>
        </row>
        <row r="296">
          <cell r="A296" t="str">
            <v>Hoja puerta triplex 0,81</v>
          </cell>
        </row>
        <row r="297">
          <cell r="A297" t="str">
            <v>Hoja puerta triplex 4mm.(2x1). Entamborada. Estructura ancho=0.10 m., espesor 4cm.</v>
          </cell>
        </row>
        <row r="298">
          <cell r="A298" t="str">
            <v>Icopor</v>
          </cell>
        </row>
        <row r="299">
          <cell r="A299" t="str">
            <v>Instalación Acometidad Sanitaria - Baños inc Mat.</v>
          </cell>
        </row>
        <row r="300">
          <cell r="A300" t="str">
            <v>Interruptor doble</v>
          </cell>
        </row>
        <row r="301">
          <cell r="A301" t="str">
            <v>Interruptor sencillo</v>
          </cell>
        </row>
        <row r="302">
          <cell r="A302" t="str">
            <v>Interruptor sencillo + tomacorriente con polo a tierra</v>
          </cell>
        </row>
        <row r="303">
          <cell r="A303" t="str">
            <v>Interruptor triple</v>
          </cell>
        </row>
        <row r="304">
          <cell r="A304" t="str">
            <v>Juego conx. Tanque</v>
          </cell>
        </row>
        <row r="305">
          <cell r="A305" t="str">
            <v>Ladrillo prensado Santa Fe</v>
          </cell>
        </row>
        <row r="306">
          <cell r="A306" t="str">
            <v>Ladrillo rejilla</v>
          </cell>
        </row>
        <row r="307">
          <cell r="A307" t="str">
            <v>Ladrillo tolete común</v>
          </cell>
        </row>
        <row r="308">
          <cell r="A308" t="str">
            <v>Ladrillo tolete estructural, color según especificaciones arquitectónicas, propias del proyecto (visto 2 caras)</v>
          </cell>
        </row>
        <row r="309">
          <cell r="A309" t="str">
            <v>Ladrillo tolete recocido</v>
          </cell>
        </row>
        <row r="310">
          <cell r="A310" t="str">
            <v>Lamina Cold-Rolled Cal. 18 - M2</v>
          </cell>
        </row>
        <row r="311">
          <cell r="A311" t="str">
            <v>Lamina Cold-Rolled Cal. 20</v>
          </cell>
        </row>
        <row r="312">
          <cell r="A312" t="str">
            <v>Lamina Cold-Rolled Cal.18  1,2 x 2,4 m</v>
          </cell>
        </row>
        <row r="313">
          <cell r="A313" t="str">
            <v>Lámina galvanizada Cal 18</v>
          </cell>
        </row>
        <row r="314">
          <cell r="A314" t="str">
            <v>Lamina galvanizada cal.20</v>
          </cell>
        </row>
        <row r="315">
          <cell r="A315" t="str">
            <v>Lámina lisa Aluminio e=3mm</v>
          </cell>
        </row>
        <row r="316">
          <cell r="A316" t="str">
            <v>Lámpara fluorescente 2 x 32 - T 8</v>
          </cell>
        </row>
        <row r="317">
          <cell r="A317" t="str">
            <v xml:space="preserve">Lámpara Fluorescente 2 x 48" </v>
          </cell>
        </row>
        <row r="318">
          <cell r="A318" t="str">
            <v>Lavamanos  de colgar blanco</v>
          </cell>
        </row>
        <row r="319">
          <cell r="A319" t="str">
            <v>Lavamanos de sobreponer blanco</v>
          </cell>
        </row>
        <row r="320">
          <cell r="A320" t="str">
            <v>Lavaplatos de empotrar acero inoxidable 35x50</v>
          </cell>
        </row>
        <row r="321">
          <cell r="A321" t="str">
            <v>Limpiador PVC 1/8</v>
          </cell>
        </row>
        <row r="322">
          <cell r="A322" t="str">
            <v>Llave individual para lavamanos</v>
          </cell>
        </row>
        <row r="323">
          <cell r="A323" t="str">
            <v>Llave terminal 1/2" - cromada , incluye adaptadores</v>
          </cell>
        </row>
        <row r="324">
          <cell r="A324" t="str">
            <v>Lona Verde</v>
          </cell>
        </row>
        <row r="325">
          <cell r="A325" t="str">
            <v>Lubricante de silicona Canal y Bajante Amazonas</v>
          </cell>
        </row>
        <row r="326">
          <cell r="A326" t="str">
            <v>Luminaria de sodio cerrada 125W 208W</v>
          </cell>
        </row>
        <row r="327">
          <cell r="A327" t="str">
            <v>Luminaria de sodio cerrada 70W 208W</v>
          </cell>
        </row>
        <row r="328">
          <cell r="A328" t="str">
            <v>Malla con vena</v>
          </cell>
        </row>
        <row r="329">
          <cell r="A329" t="str">
            <v>Malla electrosoldada D 4 x 4 mm y Separación 15 x 25 cm</v>
          </cell>
        </row>
        <row r="330">
          <cell r="A330" t="str">
            <v>Malla Eslabonada galvanizada Cal 12 huecos de 1/12 x  1/2 plg</v>
          </cell>
        </row>
        <row r="331">
          <cell r="A331" t="str">
            <v>Malla para gaviones</v>
          </cell>
        </row>
        <row r="332">
          <cell r="A332" t="str">
            <v>Malla tipo gallinero</v>
          </cell>
        </row>
        <row r="333">
          <cell r="A333" t="str">
            <v xml:space="preserve">Mallas electrosoldadas </v>
          </cell>
        </row>
        <row r="334">
          <cell r="A334" t="str">
            <v>Manija</v>
          </cell>
        </row>
        <row r="335">
          <cell r="A335" t="str">
            <v xml:space="preserve">Manija para ventana de aluminio </v>
          </cell>
        </row>
        <row r="336">
          <cell r="A336" t="str">
            <v>Maniobra de corte</v>
          </cell>
        </row>
        <row r="337">
          <cell r="A337" t="str">
            <v>Manto Asfaltico con foil de aluminio</v>
          </cell>
        </row>
        <row r="338">
          <cell r="A338" t="str">
            <v>Marco para caja doble</v>
          </cell>
        </row>
        <row r="339">
          <cell r="A339" t="str">
            <v>Marco para caja sencilla</v>
          </cell>
        </row>
        <row r="340">
          <cell r="A340" t="str">
            <v>Marco puerta de seguridad Cal.18</v>
          </cell>
        </row>
        <row r="341">
          <cell r="A341" t="str">
            <v>Marco puerta lámina 1.00. Lám.Cal.18</v>
          </cell>
        </row>
        <row r="342">
          <cell r="A342" t="str">
            <v>Marco puerta lámina Cold rolled Cal 18</v>
          </cell>
        </row>
        <row r="343">
          <cell r="A343" t="str">
            <v>Marco ventana</v>
          </cell>
        </row>
        <row r="344">
          <cell r="A344" t="str">
            <v>Marco y tapa para caja de inspección de  0,30 x 0,30 mts</v>
          </cell>
        </row>
        <row r="345">
          <cell r="A345" t="str">
            <v>Marco y tapa para cámara de inspección CS274</v>
          </cell>
        </row>
        <row r="346">
          <cell r="A346" t="str">
            <v>Marco y tapa para cámara de inspección CS275</v>
          </cell>
        </row>
        <row r="347">
          <cell r="A347" t="str">
            <v>Marmolina</v>
          </cell>
        </row>
        <row r="348">
          <cell r="A348" t="str">
            <v>Medidor de agua 1/2"</v>
          </cell>
        </row>
        <row r="349">
          <cell r="A349" t="str">
            <v>Medidor de luz Trifásico</v>
          </cell>
        </row>
        <row r="350">
          <cell r="A350" t="str">
            <v>Mesón acero inoxidable Cal.16. Dim.(0.60 x 0.85).</v>
          </cell>
        </row>
        <row r="351">
          <cell r="A351" t="str">
            <v>Mesón acero inoxidable Cal.16. Dim.(0.76 x 1.02).</v>
          </cell>
        </row>
        <row r="352">
          <cell r="A352" t="str">
            <v>Mesón acero inoxidable Cal.16. Dim.(0.90 x 2.95).</v>
          </cell>
        </row>
        <row r="353">
          <cell r="A353" t="str">
            <v>Mesón acero inoxidable Cal.16. Dim.(1.30 x 4.15).</v>
          </cell>
        </row>
        <row r="354">
          <cell r="A354" t="str">
            <v>Mortero 1:3</v>
          </cell>
        </row>
        <row r="355">
          <cell r="A355" t="str">
            <v>Mortero 1:3 impermeabilizado</v>
          </cell>
        </row>
        <row r="356">
          <cell r="A356" t="str">
            <v>Mortero 1:4</v>
          </cell>
        </row>
        <row r="357">
          <cell r="A357" t="str">
            <v>Mortero 1:4 impermeabilizado</v>
          </cell>
        </row>
        <row r="358">
          <cell r="A358" t="str">
            <v>Mortero 1:5</v>
          </cell>
        </row>
        <row r="359">
          <cell r="A359" t="str">
            <v>Mortero 1:7</v>
          </cell>
        </row>
        <row r="360">
          <cell r="A360" t="str">
            <v>Mortero de pega 1:4 e=1,5 cm</v>
          </cell>
        </row>
        <row r="361">
          <cell r="A361" t="str">
            <v xml:space="preserve">Mortero de relleno 1:4 </v>
          </cell>
        </row>
        <row r="362">
          <cell r="A362" t="str">
            <v>Multiamperímetro</v>
          </cell>
        </row>
        <row r="363">
          <cell r="A363" t="str">
            <v>Niple H.G. 1/2 " x 0,10 m</v>
          </cell>
        </row>
        <row r="364">
          <cell r="A364" t="str">
            <v>Niple H.G. 1/2 " x 0,20 m</v>
          </cell>
        </row>
        <row r="365">
          <cell r="A365" t="str">
            <v>Orinal Mediano  blanco primera calidad,   incluye griferia tradicional cromo  tipo grival  o similar y accesorios</v>
          </cell>
        </row>
        <row r="366">
          <cell r="A366" t="str">
            <v>Pabmeril pliego</v>
          </cell>
        </row>
        <row r="367">
          <cell r="A367" t="str">
            <v>Paral de Madera 3m</v>
          </cell>
        </row>
        <row r="368">
          <cell r="A368" t="str">
            <v>Paral en tubo metalico seccion cuadra de 1 1/2" cal. 18</v>
          </cell>
        </row>
        <row r="369">
          <cell r="A369" t="str">
            <v>Pararayos</v>
          </cell>
        </row>
        <row r="370">
          <cell r="A370" t="str">
            <v>Pegacor blanco</v>
          </cell>
        </row>
        <row r="371">
          <cell r="A371" t="str">
            <v xml:space="preserve">Peinazo </v>
          </cell>
        </row>
        <row r="372">
          <cell r="A372" t="str">
            <v>Percha de 2 puestos BT</v>
          </cell>
        </row>
        <row r="373">
          <cell r="A373" t="str">
            <v>Percha de 3 puestos BT</v>
          </cell>
        </row>
        <row r="374">
          <cell r="A374" t="str">
            <v>Percha de 4 puestos BT</v>
          </cell>
        </row>
        <row r="375">
          <cell r="A375" t="str">
            <v>Percha galvanizada de 1 puesto</v>
          </cell>
        </row>
        <row r="376">
          <cell r="A376" t="str">
            <v>Perfil ALN 1101</v>
          </cell>
        </row>
        <row r="377">
          <cell r="A377" t="str">
            <v>Perfil ALN 1102</v>
          </cell>
        </row>
        <row r="378">
          <cell r="A378" t="str">
            <v>Perfil ALN 167</v>
          </cell>
        </row>
        <row r="379">
          <cell r="A379" t="str">
            <v>Perfil ALN 173</v>
          </cell>
        </row>
        <row r="380">
          <cell r="A380" t="str">
            <v>Perfil ALN 174</v>
          </cell>
        </row>
        <row r="381">
          <cell r="A381" t="str">
            <v>Perfil ALN 175</v>
          </cell>
        </row>
        <row r="382">
          <cell r="A382" t="str">
            <v>Perfil ALN 176</v>
          </cell>
        </row>
        <row r="383">
          <cell r="A383" t="str">
            <v>Perfil ALN 177</v>
          </cell>
        </row>
        <row r="384">
          <cell r="A384" t="str">
            <v>Perfil ALN 219</v>
          </cell>
        </row>
        <row r="385">
          <cell r="A385" t="str">
            <v>Perfil ALN 292</v>
          </cell>
        </row>
        <row r="386">
          <cell r="A386" t="str">
            <v>Perfil ALN 312</v>
          </cell>
        </row>
        <row r="387">
          <cell r="A387" t="str">
            <v>Perfil ALN 313</v>
          </cell>
        </row>
        <row r="388">
          <cell r="A388" t="str">
            <v>Perfil ALN 314</v>
          </cell>
        </row>
        <row r="389">
          <cell r="A389" t="str">
            <v>Perfil ALN 315</v>
          </cell>
        </row>
        <row r="390">
          <cell r="A390" t="str">
            <v>Perfil ALN 682</v>
          </cell>
        </row>
        <row r="391">
          <cell r="A391" t="str">
            <v>Perfil ALN 876</v>
          </cell>
        </row>
        <row r="392">
          <cell r="A392" t="str">
            <v>Perfil ALN 877</v>
          </cell>
        </row>
        <row r="393">
          <cell r="A393" t="str">
            <v>Perfil ALN 879</v>
          </cell>
        </row>
        <row r="394">
          <cell r="A394" t="str">
            <v>Perfil ALN 937</v>
          </cell>
        </row>
        <row r="395">
          <cell r="A395" t="str">
            <v>Perfil ALN-545</v>
          </cell>
        </row>
        <row r="396">
          <cell r="A396" t="str">
            <v>Perfil aluminio T094 de 3 x 1" (72 X 21 mm)</v>
          </cell>
        </row>
        <row r="397">
          <cell r="A397" t="str">
            <v>Perfil aluminio tubular 3 x 1" x 1/2"  T-095 - 1 aleta</v>
          </cell>
        </row>
        <row r="398">
          <cell r="A398" t="str">
            <v>Perfil aluminio tubular con aletas cuad. 1" doble aleta divisor  T-078.</v>
          </cell>
        </row>
        <row r="399">
          <cell r="A399" t="str">
            <v>Perfil ASTM A 500 grado C 60 x 40 x 2 MM</v>
          </cell>
        </row>
        <row r="400">
          <cell r="A400" t="str">
            <v>Perfil en aluminio 1/2" x 1/2"</v>
          </cell>
        </row>
        <row r="401">
          <cell r="A401" t="str">
            <v>Perfil para cubierta PHR C</v>
          </cell>
        </row>
        <row r="402">
          <cell r="A402" t="str">
            <v>Perfil PHR - PAG 160 X 60 - 1,5 MM</v>
          </cell>
        </row>
        <row r="403">
          <cell r="A403" t="str">
            <v>Perfil PHR C - 220 x 80  2,5 mm</v>
          </cell>
        </row>
        <row r="404">
          <cell r="A404" t="str">
            <v>Perfil T04</v>
          </cell>
        </row>
        <row r="405">
          <cell r="A405" t="str">
            <v>Perno 1/2" Alt.Vel..1 3/4"</v>
          </cell>
        </row>
        <row r="406">
          <cell r="A406" t="str">
            <v>Perno de expansión 3" x 3/8"</v>
          </cell>
        </row>
        <row r="407">
          <cell r="A407" t="str">
            <v>Pernos</v>
          </cell>
        </row>
        <row r="408">
          <cell r="A408" t="str">
            <v>Pernos 3x8"</v>
          </cell>
        </row>
        <row r="409">
          <cell r="A409" t="str">
            <v>Perros de 1/8"</v>
          </cell>
        </row>
        <row r="410">
          <cell r="A410" t="str">
            <v>Piedra media zonga</v>
          </cell>
        </row>
        <row r="411">
          <cell r="A411" t="str">
            <v>Pintura Koraza plastica</v>
          </cell>
        </row>
        <row r="412">
          <cell r="A412" t="str">
            <v xml:space="preserve">Pintura Wash Primer </v>
          </cell>
        </row>
        <row r="413">
          <cell r="A413" t="str">
            <v>Pirlan en madera para dilatación</v>
          </cell>
        </row>
        <row r="414">
          <cell r="A414" t="str">
            <v>Pisavidrio Ref ALN - 544</v>
          </cell>
        </row>
        <row r="415">
          <cell r="A415" t="str">
            <v>Pivote puerta metálica</v>
          </cell>
        </row>
        <row r="416">
          <cell r="A416" t="str">
            <v>Planchón - cedro macho (.15 x .04 x 3)</v>
          </cell>
        </row>
        <row r="417">
          <cell r="A417" t="str">
            <v>Planchón ordinario 4 metros</v>
          </cell>
        </row>
        <row r="418">
          <cell r="A418" t="str">
            <v>Platina  de 0,12 x 0,12 x 1/16" perforada</v>
          </cell>
        </row>
        <row r="419">
          <cell r="A419" t="str">
            <v>Platina 1 1/2"x 3/16</v>
          </cell>
        </row>
        <row r="420">
          <cell r="A420" t="str">
            <v>Platina 1"x 3/16"</v>
          </cell>
        </row>
        <row r="421">
          <cell r="A421" t="str">
            <v>Platina 3/16" de 0,06 x 0,13 mts</v>
          </cell>
        </row>
        <row r="422">
          <cell r="A422" t="str">
            <v>Platina anclaje muro de 0,12x0,12x1/16"</v>
          </cell>
        </row>
        <row r="423">
          <cell r="A423" t="str">
            <v>Platina para soporte abrazadera en U</v>
          </cell>
        </row>
        <row r="424">
          <cell r="A424" t="str">
            <v>Poceta para laboratorios en acero inoxidable de 0,50 x 0,35 mts. De empotrar con un hueco</v>
          </cell>
        </row>
        <row r="425">
          <cell r="A425" t="str">
            <v>Polietileno Cal 6</v>
          </cell>
        </row>
        <row r="426">
          <cell r="A426" t="str">
            <v xml:space="preserve">Portacandado </v>
          </cell>
        </row>
        <row r="427">
          <cell r="A427" t="str">
            <v>Poste en concreto de 10 metros 510 kl</v>
          </cell>
        </row>
        <row r="428">
          <cell r="A428" t="str">
            <v>Poste en concreto de 10 metros 750 kl</v>
          </cell>
        </row>
        <row r="429">
          <cell r="A429" t="str">
            <v>Poste en concreto de 12 metros 1050 kl</v>
          </cell>
        </row>
        <row r="430">
          <cell r="A430" t="str">
            <v>Poste en concreto de 12 metros 510 kl</v>
          </cell>
        </row>
        <row r="431">
          <cell r="A431" t="str">
            <v>Poste en concreto de 12 metros 750 kl</v>
          </cell>
        </row>
        <row r="432">
          <cell r="A432" t="str">
            <v>Poste en concreto de 8 metros Tipo AP</v>
          </cell>
        </row>
        <row r="433">
          <cell r="A433" t="str">
            <v>Pretales</v>
          </cell>
        </row>
        <row r="434">
          <cell r="A434" t="str">
            <v>Protector escalera (pirlan en bronce angosto)</v>
          </cell>
        </row>
        <row r="435">
          <cell r="A435" t="str">
            <v>Puentes de empalme</v>
          </cell>
        </row>
        <row r="436">
          <cell r="A436" t="str">
            <v>Puerta  Baños y duchas, en aluminio y lámina galvanizada Anolok</v>
          </cell>
        </row>
        <row r="437">
          <cell r="A437" t="str">
            <v xml:space="preserve">Puerta  para ducha, en vidrio,  incoloro, templado, de e = 6 mm, incluye herrajes y accesorios de h = 1,80 mts  y 0,65 mts </v>
          </cell>
        </row>
        <row r="438">
          <cell r="A438" t="str">
            <v>Puerta Baño Minusvalidos</v>
          </cell>
        </row>
        <row r="439">
          <cell r="A439" t="str">
            <v>Puerta económica Pizano 1.00. Triplex e=4mm.</v>
          </cell>
        </row>
        <row r="440">
          <cell r="A440" t="str">
            <v>Puerta sistema constructivo PVC de 0,62 x 1,60 m</v>
          </cell>
        </row>
        <row r="441">
          <cell r="A441" t="str">
            <v>Puntilla con cabeza 2"</v>
          </cell>
        </row>
        <row r="442">
          <cell r="A442" t="str">
            <v>Punto Agua fría PVC</v>
          </cell>
        </row>
        <row r="443">
          <cell r="A443" t="str">
            <v>Punto desagüe PVC 3" y  4"</v>
          </cell>
        </row>
        <row r="444">
          <cell r="A444" t="str">
            <v>Punto Eléctrico</v>
          </cell>
        </row>
        <row r="445">
          <cell r="A445" t="str">
            <v>Rajón, 4" a 15"</v>
          </cell>
        </row>
        <row r="446">
          <cell r="A446" t="str">
            <v xml:space="preserve">Recebo  </v>
          </cell>
        </row>
        <row r="447">
          <cell r="A447" t="str">
            <v>Recebo comun</v>
          </cell>
        </row>
        <row r="448">
          <cell r="A448" t="str">
            <v>Registro  de cortina R &amp; W 1 1/2" italiano; inlcuye accesorios</v>
          </cell>
        </row>
        <row r="449">
          <cell r="A449" t="str">
            <v>Registro de corte de 1/2"</v>
          </cell>
        </row>
        <row r="450">
          <cell r="A450" t="str">
            <v>Registro de cortina 1/2 R &amp; W italiano ; incluye accesorios</v>
          </cell>
        </row>
        <row r="451">
          <cell r="A451" t="str">
            <v>Registro de cortina R &amp; w 1 1/4" italiano; incluye accesorios</v>
          </cell>
        </row>
        <row r="452">
          <cell r="A452" t="str">
            <v>Registro de cortina R&amp;W italiano de   1"; incluye accesorios</v>
          </cell>
        </row>
        <row r="453">
          <cell r="A453" t="str">
            <v>Registro de cortina Roscado liviano  Ref. 272 A Red &amp; White 2"; incluye accesorios</v>
          </cell>
        </row>
        <row r="454">
          <cell r="A454" t="str">
            <v>Registro R&amp;W  de cortina de  3/4" italiano; inlcuye accesorios</v>
          </cell>
        </row>
        <row r="455">
          <cell r="A455" t="str">
            <v>Rejilla tragante  cupula aluminio 5x3"</v>
          </cell>
        </row>
        <row r="456">
          <cell r="A456" t="str">
            <v>Rejilla tragante  cupula aluminio 6x4"</v>
          </cell>
        </row>
        <row r="457">
          <cell r="A457" t="str">
            <v>Rejilla Ventilación plastica de 0,20 x 0,20 mts.</v>
          </cell>
        </row>
        <row r="458">
          <cell r="A458" t="str">
            <v>Remaches Pop</v>
          </cell>
        </row>
        <row r="459">
          <cell r="A459" t="str">
            <v>Remate  Lateral Superior para cubierta trapezoidal, en acero y con foil de aluminio de 0,24 x 2 mts</v>
          </cell>
        </row>
        <row r="460">
          <cell r="A460" t="str">
            <v>Repisa ordinaria 3 metros</v>
          </cell>
        </row>
        <row r="461">
          <cell r="A461" t="str">
            <v>Roseta de porcelana</v>
          </cell>
        </row>
        <row r="462">
          <cell r="A462" t="str">
            <v>Sanitario Acuacer</v>
          </cell>
        </row>
        <row r="463">
          <cell r="A463" t="str">
            <v>Sanitario institucional blanco, primeras; incluye griferia grival o similar y/o superior en calidad  y  accesorios</v>
          </cell>
        </row>
        <row r="464">
          <cell r="A464" t="str">
            <v>Sanitario para discapacitados, blanco primera calidad, incluye accesorios</v>
          </cell>
        </row>
        <row r="465">
          <cell r="A465" t="str">
            <v>Sellante de cobre de alta</v>
          </cell>
        </row>
        <row r="466">
          <cell r="A466" t="str">
            <v>SIFóN 135º PVC-S 3" C x E</v>
          </cell>
        </row>
        <row r="467">
          <cell r="A467" t="str">
            <v>SIFóN 135º PVC-S 4" C x E</v>
          </cell>
        </row>
        <row r="468">
          <cell r="A468" t="str">
            <v>SIFóN 180º PVC-S 2" Cx C</v>
          </cell>
        </row>
        <row r="469">
          <cell r="A469" t="str">
            <v xml:space="preserve">Sika Anchorfix-4 600 cc </v>
          </cell>
        </row>
        <row r="470">
          <cell r="A470" t="str">
            <v>Sika-1 Imp.Integral</v>
          </cell>
        </row>
        <row r="471">
          <cell r="A471" t="str">
            <v>Silicona liquida 300 ML</v>
          </cell>
        </row>
        <row r="472">
          <cell r="A472" t="str">
            <v>Silicona transparente</v>
          </cell>
        </row>
        <row r="473">
          <cell r="A473" t="str">
            <v>Sistema corredizo metálico</v>
          </cell>
        </row>
        <row r="474">
          <cell r="A474" t="str">
            <v>Soldadura 95-5, plata</v>
          </cell>
        </row>
        <row r="475">
          <cell r="A475" t="str">
            <v>Soldadura de estaño P/Cobre</v>
          </cell>
        </row>
        <row r="476">
          <cell r="A476" t="str">
            <v>Soldadura elect.004-3/23"</v>
          </cell>
        </row>
        <row r="477">
          <cell r="A477" t="str">
            <v>Soldadura PVC 1/8</v>
          </cell>
        </row>
        <row r="478">
          <cell r="A478" t="str">
            <v>Soldadura PVC liquida 1/4</v>
          </cell>
        </row>
        <row r="479">
          <cell r="A479" t="str">
            <v>Soporte  bajante PVC rectangular</v>
          </cell>
        </row>
        <row r="480">
          <cell r="A480" t="str">
            <v>Soporte Canal Amazonas</v>
          </cell>
        </row>
        <row r="481">
          <cell r="A481" t="str">
            <v>Soporte tipo U para tubo 1"</v>
          </cell>
        </row>
        <row r="482">
          <cell r="A482" t="str">
            <v>Soporte tipo U para tubo 1/2"</v>
          </cell>
        </row>
        <row r="483">
          <cell r="A483" t="str">
            <v>Soporte tipo U para tubo 3/4"</v>
          </cell>
        </row>
        <row r="484">
          <cell r="A484" t="str">
            <v>Subcontrato eléctrico</v>
          </cell>
        </row>
        <row r="485">
          <cell r="A485" t="str">
            <v>Suministro e instalación de Lavamanos de colgar blanco, primera calidad, incluye griferia y accesorios</v>
          </cell>
        </row>
        <row r="486">
          <cell r="A486" t="str">
            <v>Suplemento para caja 5800</v>
          </cell>
        </row>
        <row r="487">
          <cell r="A487" t="str">
            <v>T ventana</v>
          </cell>
        </row>
        <row r="488">
          <cell r="A488" t="str">
            <v>Tabla burra C Macho 0,28 - 3 mts</v>
          </cell>
        </row>
        <row r="489">
          <cell r="A489" t="str">
            <v>Tabla burra ordinario 0,30 - 3 mts</v>
          </cell>
        </row>
        <row r="490">
          <cell r="A490" t="str">
            <v>Tabla chapa-ordinario 0,10 - 3 mts</v>
          </cell>
        </row>
        <row r="491">
          <cell r="A491" t="str">
            <v>Tabla chapa-ordinario 0,30 - 3 mts</v>
          </cell>
        </row>
        <row r="492">
          <cell r="A492" t="str">
            <v>Tablemac (super T) 9 mm; 4 usos</v>
          </cell>
        </row>
        <row r="493">
          <cell r="A493" t="str">
            <v>Tablero 18 Circuitos con espacio para totalizador</v>
          </cell>
        </row>
        <row r="494">
          <cell r="A494" t="str">
            <v xml:space="preserve">Tablero bifasico TBC 24 circuitos </v>
          </cell>
        </row>
        <row r="495">
          <cell r="A495" t="str">
            <v>Tablero de 12 circuitos con puerta</v>
          </cell>
        </row>
        <row r="496">
          <cell r="A496" t="str">
            <v>Tablero de 18 circuitos con puerta</v>
          </cell>
        </row>
        <row r="497">
          <cell r="A497" t="str">
            <v>Tablero de 24 circuitos con puerta</v>
          </cell>
        </row>
        <row r="498">
          <cell r="A498" t="str">
            <v>Tablero de 36 circuitos con puerta</v>
          </cell>
        </row>
        <row r="499">
          <cell r="A499" t="str">
            <v>Tablero de 42 circuitos con puerta</v>
          </cell>
        </row>
        <row r="500">
          <cell r="A500" t="str">
            <v>Tablero en madera entamborada</v>
          </cell>
        </row>
        <row r="501">
          <cell r="A501" t="str">
            <v>Tablero TBP 16B con puerta y chapas plástico de 16 circuitos</v>
          </cell>
        </row>
        <row r="502">
          <cell r="A502" t="str">
            <v>Tablón  cuarto 26</v>
          </cell>
        </row>
        <row r="503">
          <cell r="A503" t="str">
            <v>Tablón Gres de 0,30 x 0,30</v>
          </cell>
        </row>
        <row r="504">
          <cell r="A504" t="str">
            <v>Taco terminal UNIP,HQP 30A</v>
          </cell>
        </row>
        <row r="505">
          <cell r="A505" t="str">
            <v>Tanque plástico 1000 lts</v>
          </cell>
        </row>
        <row r="506">
          <cell r="A506" t="str">
            <v>Tanque plástico 2000 lts</v>
          </cell>
        </row>
        <row r="507">
          <cell r="A507" t="str">
            <v>Tanque plástico 500 lts</v>
          </cell>
        </row>
        <row r="508">
          <cell r="A508" t="str">
            <v>Tanque plástico 5000 lts</v>
          </cell>
        </row>
        <row r="509">
          <cell r="A509" t="str">
            <v>Tapa ciega metálica para toma</v>
          </cell>
        </row>
        <row r="510">
          <cell r="A510" t="str">
            <v>Tapa Int Derecha Canal Amazonas</v>
          </cell>
        </row>
        <row r="511">
          <cell r="A511" t="str">
            <v>Tapa Int Izquierda Canal Amazonas</v>
          </cell>
        </row>
        <row r="512">
          <cell r="A512" t="str">
            <v>Tapa para caja A.P.</v>
          </cell>
        </row>
        <row r="513">
          <cell r="A513" t="str">
            <v>Tapa para caja de 30x30x5</v>
          </cell>
        </row>
        <row r="514">
          <cell r="A514" t="str">
            <v>Tapa para caja eléctrica</v>
          </cell>
        </row>
        <row r="515">
          <cell r="A515" t="str">
            <v>Tapa salida cordón caja octagonal</v>
          </cell>
        </row>
        <row r="516">
          <cell r="A516" t="str">
            <v>Tapaporos Nogal</v>
          </cell>
        </row>
        <row r="517">
          <cell r="A517" t="str">
            <v>Tapas 3x1"</v>
          </cell>
        </row>
        <row r="518">
          <cell r="A518" t="str">
            <v>TAPóN H.G. 1"</v>
          </cell>
        </row>
        <row r="519">
          <cell r="A519" t="str">
            <v>TAPóN H.G. 1/2"</v>
          </cell>
        </row>
        <row r="520">
          <cell r="A520" t="str">
            <v>TAPóN H.G. 3/4"</v>
          </cell>
        </row>
        <row r="521">
          <cell r="A521" t="str">
            <v>Tapon PVC 2" - Prueba</v>
          </cell>
        </row>
        <row r="522">
          <cell r="A522" t="str">
            <v>Tapon PVC 3" de prueba</v>
          </cell>
        </row>
        <row r="523">
          <cell r="A523" t="str">
            <v>Tapon PVC 4" - Prueba</v>
          </cell>
        </row>
        <row r="524">
          <cell r="A524" t="str">
            <v>Tapon PVC-P 1/2"</v>
          </cell>
        </row>
        <row r="525">
          <cell r="A525" t="str">
            <v>Tee 1 1/2" PVC - Presión</v>
          </cell>
        </row>
        <row r="526">
          <cell r="A526" t="str">
            <v>Tee 1 1/4 PVC - Presión</v>
          </cell>
        </row>
        <row r="527">
          <cell r="A527" t="str">
            <v>Tee 1" PVC - Presión</v>
          </cell>
        </row>
        <row r="528">
          <cell r="A528" t="str">
            <v>Tee 1/2" PVC - Presión</v>
          </cell>
        </row>
        <row r="529">
          <cell r="A529" t="str">
            <v>Tee 3/4"    PVC - Presión</v>
          </cell>
        </row>
        <row r="530">
          <cell r="A530" t="str">
            <v>Tee PVC-P 3/4" x 1/2"</v>
          </cell>
        </row>
        <row r="531">
          <cell r="A531" t="str">
            <v>Tee Sencilla 2" Sanitaria</v>
          </cell>
        </row>
        <row r="532">
          <cell r="A532" t="str">
            <v>Tee Sencilla 4" Sanitaria</v>
          </cell>
        </row>
        <row r="533">
          <cell r="A533" t="str">
            <v xml:space="preserve">Teflon </v>
          </cell>
        </row>
        <row r="534">
          <cell r="A534" t="str">
            <v xml:space="preserve">Teja Bioclimatica trapezoidal de e = 1,8 mm, con foil y lámina de acero, incluye traslapo </v>
          </cell>
        </row>
        <row r="535">
          <cell r="A535" t="str">
            <v xml:space="preserve">Teja Bioclimatica trapezoidal de e = 1,8 mm, Marina con foil y lámina de acero, incluye traslapo </v>
          </cell>
        </row>
        <row r="536">
          <cell r="A536" t="str">
            <v xml:space="preserve">Teja Bioclimatica trapezoidal de e = 1,9 mm, con foil y lámina de acero, incluye traslapo </v>
          </cell>
        </row>
        <row r="537">
          <cell r="A537" t="str">
            <v xml:space="preserve">Teja Bioclimatica trapezoidal de e = 1,9 mm, Marina con foil y lámina de acero, incluye traslapo </v>
          </cell>
        </row>
        <row r="538">
          <cell r="A538" t="str">
            <v xml:space="preserve">Teja Bioclimatica trapezoidal de e = 2,0 mm, con foil y lámina de acero, incluye traslapo </v>
          </cell>
        </row>
        <row r="539">
          <cell r="A539" t="str">
            <v xml:space="preserve">Teja Bioclimatica trapezoidal de e = 2,0 mm, Marina con foil y lámina de acero, incluye traslapo </v>
          </cell>
        </row>
        <row r="540">
          <cell r="A540" t="str">
            <v>Teja de asbesto cemento No.6</v>
          </cell>
        </row>
        <row r="541">
          <cell r="A541" t="str">
            <v>Teja de asbesto cemento No.8</v>
          </cell>
        </row>
        <row r="542">
          <cell r="A542" t="str">
            <v>Teja trapezoidal transparente en policarbonato tipo ajota de ajorver</v>
          </cell>
        </row>
        <row r="543">
          <cell r="A543" t="str">
            <v>Templete</v>
          </cell>
        </row>
        <row r="544">
          <cell r="A544" t="str">
            <v xml:space="preserve">Tensor para cable antifraude </v>
          </cell>
        </row>
        <row r="545">
          <cell r="A545" t="str">
            <v>Tierra negra fertilizada</v>
          </cell>
        </row>
        <row r="546">
          <cell r="A546" t="str">
            <v>Tintilla</v>
          </cell>
        </row>
        <row r="547">
          <cell r="A547" t="str">
            <v>Toma de caucho 3 polos aérea</v>
          </cell>
        </row>
        <row r="548">
          <cell r="A548" t="str">
            <v>Toma de T.V. para cable coaxial</v>
          </cell>
        </row>
        <row r="549">
          <cell r="A549" t="str">
            <v>Toma Doble GFCI</v>
          </cell>
        </row>
        <row r="550">
          <cell r="A550" t="str">
            <v>Toma doble tipo hospitalaria P.T.</v>
          </cell>
        </row>
        <row r="551">
          <cell r="A551" t="str">
            <v>Toma eléctrica doble 20A pata trabada</v>
          </cell>
        </row>
        <row r="552">
          <cell r="A552" t="str">
            <v xml:space="preserve">Toma eléctrica doble P.T. </v>
          </cell>
        </row>
        <row r="553">
          <cell r="A553" t="str">
            <v>Toma monofásica doble con polo</v>
          </cell>
        </row>
        <row r="554">
          <cell r="A554" t="str">
            <v>Toma monofásica GFCI</v>
          </cell>
        </row>
        <row r="555">
          <cell r="A555" t="str">
            <v>Toma telefónica</v>
          </cell>
        </row>
        <row r="556">
          <cell r="A556" t="str">
            <v xml:space="preserve">Toma Trifásica </v>
          </cell>
        </row>
        <row r="557">
          <cell r="A557" t="str">
            <v>Tornillo autoperforante fijador de correa para metal de12-14 x 3/4" - Acero</v>
          </cell>
        </row>
        <row r="558">
          <cell r="A558" t="str">
            <v>Tornillo expansivo AH - 1614 5/16 x 3 "</v>
          </cell>
        </row>
        <row r="559">
          <cell r="A559" t="str">
            <v>Tornillo expansivo HLC 10x80/48</v>
          </cell>
        </row>
        <row r="560">
          <cell r="A560" t="str">
            <v>Tornillo goloso</v>
          </cell>
        </row>
        <row r="561">
          <cell r="A561" t="str">
            <v>Tornillo goloso 1/8 x 1 1/4</v>
          </cell>
        </row>
        <row r="562">
          <cell r="A562" t="str">
            <v>Tornillo Inoxidable Canal y Bajante Amazonas</v>
          </cell>
        </row>
        <row r="563">
          <cell r="A563" t="str">
            <v>Tornillo Inoxidable Canal y Bajante PVC</v>
          </cell>
        </row>
        <row r="564">
          <cell r="A564" t="str">
            <v>Tornillo lámina D=3/8"</v>
          </cell>
        </row>
        <row r="565">
          <cell r="A565" t="str">
            <v>Tornillo teja en lámina de acero y foil</v>
          </cell>
        </row>
        <row r="566">
          <cell r="A566" t="str">
            <v>Tornillos 2"</v>
          </cell>
        </row>
        <row r="567">
          <cell r="A567" t="str">
            <v>Transformador de corriente 200/5 amp</v>
          </cell>
        </row>
        <row r="568">
          <cell r="A568" t="str">
            <v>Transformador en poste bifásico de 15 Kva</v>
          </cell>
        </row>
        <row r="569">
          <cell r="A569" t="str">
            <v>Transformador en poste bifásico de 30 Kva</v>
          </cell>
        </row>
        <row r="570">
          <cell r="A570" t="str">
            <v>Transformador en poste bifásico de 45 Kva</v>
          </cell>
        </row>
        <row r="571">
          <cell r="A571" t="str">
            <v>Transformador en poste trifásico de 15 Kva</v>
          </cell>
        </row>
        <row r="572">
          <cell r="A572" t="str">
            <v>Transformador en poste trifásico de 30 Kva</v>
          </cell>
        </row>
        <row r="573">
          <cell r="A573" t="str">
            <v>Triturado de máquina</v>
          </cell>
        </row>
        <row r="574">
          <cell r="A574" t="str">
            <v xml:space="preserve">Tuberia A.N. 2 plg </v>
          </cell>
        </row>
        <row r="575">
          <cell r="A575" t="str">
            <v>Tuberia A.N. 3 plg 2,3 mm</v>
          </cell>
        </row>
        <row r="576">
          <cell r="A576" t="str">
            <v>Tuberia A.N. Ø1 1/2"</v>
          </cell>
        </row>
        <row r="577">
          <cell r="A577" t="str">
            <v>Tuberia Galvanizada 1 1/2" 2,5 mm Cal 12</v>
          </cell>
        </row>
        <row r="578">
          <cell r="A578" t="str">
            <v>Tuberia novafort 10" 255 mm</v>
          </cell>
        </row>
        <row r="579">
          <cell r="A579" t="str">
            <v>Tuberia novafort 12" 315 mm</v>
          </cell>
        </row>
        <row r="580">
          <cell r="A580" t="str">
            <v>Tuberia novafort 4" 110 mm</v>
          </cell>
        </row>
        <row r="581">
          <cell r="A581" t="str">
            <v>Tuberia novafort 6" 160 mm</v>
          </cell>
        </row>
        <row r="582">
          <cell r="A582" t="str">
            <v>Tuberia novafort 8" 200 mm</v>
          </cell>
        </row>
        <row r="583">
          <cell r="A583" t="str">
            <v xml:space="preserve">Tuberia PE AL PE amarilla gas 1216 1/2" </v>
          </cell>
        </row>
        <row r="584">
          <cell r="A584" t="str">
            <v>Tubo A.N. 1 1/2 plg, 2 mm</v>
          </cell>
        </row>
        <row r="585">
          <cell r="A585" t="str">
            <v>Tubo A.N. 1 plg, 2 mm</v>
          </cell>
        </row>
        <row r="586">
          <cell r="A586" t="str">
            <v>Tubo conduit EMT 1"</v>
          </cell>
        </row>
        <row r="587">
          <cell r="A587" t="str">
            <v>Tubo conduit EMT 1-1/2"</v>
          </cell>
        </row>
        <row r="588">
          <cell r="A588" t="str">
            <v>Tubo conduit EMT 3/4"</v>
          </cell>
        </row>
        <row r="589">
          <cell r="A589" t="str">
            <v>Tubo conduit PVC 1"</v>
          </cell>
        </row>
        <row r="590">
          <cell r="A590" t="str">
            <v>Tubo conduit PVC 1/2"</v>
          </cell>
        </row>
        <row r="591">
          <cell r="A591" t="str">
            <v>Tubo conduit PVC 1-1/2"</v>
          </cell>
        </row>
        <row r="592">
          <cell r="A592" t="str">
            <v>Tubo conduit PVC 3/4"</v>
          </cell>
        </row>
        <row r="593">
          <cell r="A593" t="str">
            <v>Tubo cuadrado de 1/2 x 1/2 x 0,9</v>
          </cell>
        </row>
        <row r="594">
          <cell r="A594" t="str">
            <v>Tubo cuadrado de 1-1/2" x 1-1/2" cal. 20</v>
          </cell>
        </row>
        <row r="595">
          <cell r="A595" t="str">
            <v>Tubo Cuadrado de 3/4" x 3/4" cal. 20</v>
          </cell>
        </row>
        <row r="596">
          <cell r="A596" t="str">
            <v>Tubo de cobre de 1/2" tipo L</v>
          </cell>
        </row>
        <row r="597">
          <cell r="A597" t="str">
            <v>Tubo de cobre de 1" tipo L</v>
          </cell>
        </row>
        <row r="598">
          <cell r="A598" t="str">
            <v>Tubo Galvanizado de 1/2"</v>
          </cell>
        </row>
        <row r="599">
          <cell r="A599" t="str">
            <v>Tubo Galvanizado de 3/4</v>
          </cell>
        </row>
        <row r="600">
          <cell r="A600" t="str">
            <v>Tubo Galvanizado de 1"</v>
          </cell>
        </row>
        <row r="601">
          <cell r="A601" t="str">
            <v>Tubo Galvanizado de 1 1/4"</v>
          </cell>
        </row>
        <row r="602">
          <cell r="A602" t="str">
            <v>Tubo Galvanizado de 1 1/2"</v>
          </cell>
        </row>
        <row r="603">
          <cell r="A603" t="str">
            <v>Tubo Galvanizado de 2"</v>
          </cell>
        </row>
        <row r="604">
          <cell r="A604" t="str">
            <v>Tubo Galvanizado de 2 1/2"</v>
          </cell>
        </row>
        <row r="605">
          <cell r="A605" t="str">
            <v>Tubo pres/11 PVC 3/4"</v>
          </cell>
        </row>
        <row r="606">
          <cell r="A606" t="str">
            <v>Tubo pres/13,5 PVC 1"</v>
          </cell>
        </row>
        <row r="607">
          <cell r="A607" t="str">
            <v>Tubo pres/21 PVC 1 1/2"</v>
          </cell>
        </row>
        <row r="608">
          <cell r="A608" t="str">
            <v>Tubo pres/21 PVC 1 1/4</v>
          </cell>
        </row>
        <row r="609">
          <cell r="A609" t="str">
            <v>Tubo pres/21 PVC 2"</v>
          </cell>
        </row>
        <row r="610">
          <cell r="A610" t="str">
            <v>Tubo pres/9 PVC 1/2"</v>
          </cell>
        </row>
        <row r="611">
          <cell r="A611" t="str">
            <v>Tubo PVC de 2"       Lluvias</v>
          </cell>
        </row>
        <row r="612">
          <cell r="A612" t="str">
            <v>Tubo PVC de 3"       Lluvias</v>
          </cell>
        </row>
        <row r="613">
          <cell r="A613" t="str">
            <v>Tubo PVC de 4"       lluvias</v>
          </cell>
        </row>
        <row r="614">
          <cell r="A614" t="str">
            <v>Tubo PVCP- RDE 21 2 1/2" UZ</v>
          </cell>
        </row>
        <row r="615">
          <cell r="A615" t="str">
            <v>Tubo PVCP- RDE 21 2" UZ</v>
          </cell>
        </row>
        <row r="616">
          <cell r="A616" t="str">
            <v>Tubo PVCP- RDE 21 3" UZ</v>
          </cell>
        </row>
        <row r="617">
          <cell r="A617" t="str">
            <v>Tubo PVC-S     2"    Sanitaria</v>
          </cell>
        </row>
        <row r="618">
          <cell r="A618" t="str">
            <v>Tubo PVC-S     3"    Sanitaria</v>
          </cell>
        </row>
        <row r="619">
          <cell r="A619" t="str">
            <v>Tubo PVC-S     4"    Sanitaria</v>
          </cell>
        </row>
        <row r="620">
          <cell r="A620" t="str">
            <v>Tubo PVC-S;     6"</v>
          </cell>
        </row>
        <row r="621">
          <cell r="A621" t="str">
            <v>Tubo PVC-V      1 1/2"</v>
          </cell>
        </row>
        <row r="622">
          <cell r="A622" t="str">
            <v>Tubo PVC-V      2"</v>
          </cell>
        </row>
        <row r="623">
          <cell r="A623" t="str">
            <v>Tubo PVC-V     3"</v>
          </cell>
        </row>
        <row r="624">
          <cell r="A624" t="str">
            <v>Tubo PVC-V     4"</v>
          </cell>
        </row>
        <row r="625">
          <cell r="A625" t="str">
            <v>Tuercas de fijación</v>
          </cell>
        </row>
        <row r="626">
          <cell r="A626" t="str">
            <v>Unión bajante rectangular PVC</v>
          </cell>
        </row>
        <row r="627">
          <cell r="A627" t="str">
            <v>Unión canal a bajante Amazonas</v>
          </cell>
        </row>
        <row r="628">
          <cell r="A628" t="str">
            <v>Unión Canal amazonas</v>
          </cell>
        </row>
        <row r="629">
          <cell r="A629" t="str">
            <v>Unión EMT 1"</v>
          </cell>
        </row>
        <row r="630">
          <cell r="A630" t="str">
            <v>Unión EMT 1-1/2"</v>
          </cell>
        </row>
        <row r="631">
          <cell r="A631" t="str">
            <v>Unión EMT 3/4"</v>
          </cell>
        </row>
        <row r="632">
          <cell r="A632" t="str">
            <v>Unión PVC - P 3/4"</v>
          </cell>
        </row>
        <row r="633">
          <cell r="A633" t="str">
            <v>Unión PVC-P 1 1/2"</v>
          </cell>
        </row>
        <row r="634">
          <cell r="A634" t="str">
            <v>Unión PVC-P 1 1/4"</v>
          </cell>
        </row>
        <row r="635">
          <cell r="A635" t="str">
            <v>Unión PVC-P 1 plg</v>
          </cell>
        </row>
        <row r="636">
          <cell r="A636" t="str">
            <v>Unión PVC-P 1/2 plg</v>
          </cell>
        </row>
        <row r="637">
          <cell r="A637" t="str">
            <v>Unión PVC-P 2 plg</v>
          </cell>
        </row>
        <row r="638">
          <cell r="A638" t="str">
            <v>Unión PVC-S 2 plg</v>
          </cell>
        </row>
        <row r="639">
          <cell r="A639" t="str">
            <v>Unión PVC-S 3 plg</v>
          </cell>
        </row>
        <row r="640">
          <cell r="A640" t="str">
            <v>Unión PVC-S 4 plg</v>
          </cell>
        </row>
        <row r="641">
          <cell r="A641" t="str">
            <v>Unión PVC-S;    6"</v>
          </cell>
        </row>
        <row r="642">
          <cell r="A642" t="str">
            <v>Unión PVC-V     1 1/2"</v>
          </cell>
        </row>
        <row r="643">
          <cell r="A643" t="str">
            <v>Unión PVC-V     2"</v>
          </cell>
        </row>
        <row r="644">
          <cell r="A644" t="str">
            <v>Unión PVC-V    3"</v>
          </cell>
        </row>
        <row r="645">
          <cell r="A645" t="str">
            <v>Universal en PVC 1 1/2"</v>
          </cell>
        </row>
        <row r="646">
          <cell r="A646" t="str">
            <v>Universal en PVC 1"</v>
          </cell>
        </row>
        <row r="647">
          <cell r="A647" t="str">
            <v>Universal en PVC 1/2"</v>
          </cell>
        </row>
        <row r="648">
          <cell r="A648" t="str">
            <v>Universal en PVC 3/4"</v>
          </cell>
        </row>
        <row r="649">
          <cell r="A649" t="str">
            <v>Valvula - Cheque cortina HICC Helbert   3" ; incluye accesorios</v>
          </cell>
        </row>
        <row r="650">
          <cell r="A650" t="str">
            <v>Valvula - Cheque cortina HICC Helbert  1 1/2" ; incluye accesorios</v>
          </cell>
        </row>
        <row r="651">
          <cell r="A651" t="str">
            <v>Valvula - Cheque cortina HICC Helbert  1 1/4" ; incluye accesorios</v>
          </cell>
        </row>
        <row r="652">
          <cell r="A652" t="str">
            <v>Valvula - Cheque cortina HICC Helbert  2" ; incluye accesorios</v>
          </cell>
        </row>
        <row r="653">
          <cell r="A653" t="str">
            <v>Valvula de bola de 1" con bola de bronce y asiento en teflon</v>
          </cell>
        </row>
        <row r="654">
          <cell r="A654" t="str">
            <v>Valvula de bola de 1/2" con bola de bronce y asiento en teflon</v>
          </cell>
        </row>
        <row r="655">
          <cell r="A655" t="str">
            <v>Valvula pozuelo 1-1/2"  cobre</v>
          </cell>
        </row>
        <row r="656">
          <cell r="A656" t="str">
            <v>Vara de clavo</v>
          </cell>
        </row>
        <row r="657">
          <cell r="A657" t="str">
            <v>Varilla coopertweld de 2.40 mts x 5/8"</v>
          </cell>
        </row>
        <row r="658">
          <cell r="A658" t="str">
            <v>Varilla Coper Well 5/8" x 8'</v>
          </cell>
        </row>
        <row r="659">
          <cell r="A659" t="str">
            <v>Varilla cuadrada de 1/2"</v>
          </cell>
        </row>
        <row r="660">
          <cell r="A660" t="str">
            <v>Varilla de 5/8"</v>
          </cell>
        </row>
        <row r="661">
          <cell r="A661" t="str">
            <v>Varilla de 9 mm. Cuadrada</v>
          </cell>
        </row>
        <row r="662">
          <cell r="A662">
            <v>0</v>
          </cell>
        </row>
        <row r="663">
          <cell r="A663" t="str">
            <v>Varilla lisa de 1/2"</v>
          </cell>
        </row>
        <row r="664">
          <cell r="A664" t="str">
            <v>Ventana corrediza proyec.alum.Cal.18. Negra</v>
          </cell>
        </row>
        <row r="665">
          <cell r="A665" t="str">
            <v>Vidrio incoloro de 5mm pulido</v>
          </cell>
        </row>
        <row r="666">
          <cell r="A666" t="str">
            <v>Vinilo Color Tipo I</v>
          </cell>
        </row>
        <row r="667">
          <cell r="A667" t="str">
            <v>Visagra para elemento en aluminio</v>
          </cell>
        </row>
        <row r="668">
          <cell r="A668" t="str">
            <v>Wing Aluminio</v>
          </cell>
        </row>
        <row r="669">
          <cell r="A669" t="str">
            <v>Xipex Admix C-2000</v>
          </cell>
        </row>
        <row r="670">
          <cell r="A670" t="str">
            <v>Xipex concentrado -Gris</v>
          </cell>
        </row>
        <row r="671">
          <cell r="A671" t="str">
            <v>Yee sencilla PVC-S 2"</v>
          </cell>
        </row>
        <row r="672">
          <cell r="A672" t="str">
            <v>Yee sencilla PVC-S 3"</v>
          </cell>
        </row>
        <row r="673">
          <cell r="A673" t="str">
            <v>Yee sencilla PVC-S 4"</v>
          </cell>
        </row>
        <row r="674">
          <cell r="A674" t="str">
            <v>Zuncho metálico 3/8"</v>
          </cell>
        </row>
        <row r="675">
          <cell r="A675" t="str">
            <v>Medidor de agua 1/2"</v>
          </cell>
        </row>
        <row r="676">
          <cell r="A676" t="str">
            <v>Medidor de agua 1"</v>
          </cell>
        </row>
        <row r="677">
          <cell r="A677" t="str">
            <v>Medidor de agua 2"</v>
          </cell>
        </row>
        <row r="678">
          <cell r="A678" t="str">
            <v>Medidor de agua 3"</v>
          </cell>
        </row>
        <row r="679">
          <cell r="A679" t="str">
            <v>Medidor de agua 3/4"</v>
          </cell>
        </row>
        <row r="680">
          <cell r="A680" t="str">
            <v>Medidor de agua 4"</v>
          </cell>
        </row>
        <row r="681">
          <cell r="A681" t="str">
            <v>Medidor de agua 6"</v>
          </cell>
        </row>
        <row r="682">
          <cell r="A682" t="str">
            <v xml:space="preserve">rellenos en recebo compactado al 90% </v>
          </cell>
        </row>
        <row r="683">
          <cell r="A683" t="str">
            <v>muros en ladrillo tolete común para sobrecimiento de e = 0,12 m</v>
          </cell>
        </row>
        <row r="684">
          <cell r="A684" t="str">
            <v>Bomba centrífuga 1HP succión y descarga 1.1/2".motor monofásico</v>
          </cell>
        </row>
        <row r="685">
          <cell r="A685" t="str">
            <v>Valvula de pie con canastilla plástica 2"</v>
          </cell>
        </row>
        <row r="686">
          <cell r="A686" t="str">
            <v>Valvula de cheque hidro 1 1/2"</v>
          </cell>
        </row>
        <row r="687">
          <cell r="A687" t="str">
            <v>Valvula de cheque hidro 2"</v>
          </cell>
        </row>
        <row r="688">
          <cell r="A688">
            <v>0</v>
          </cell>
        </row>
        <row r="689">
          <cell r="A689" t="str">
            <v>Para Yacuanquer</v>
          </cell>
        </row>
        <row r="690">
          <cell r="A690" t="str">
            <v>Excavación Manual en material Comun</v>
          </cell>
        </row>
        <row r="691">
          <cell r="A691" t="str">
            <v>Rellenos en recebo compactado al 90%</v>
          </cell>
        </row>
        <row r="692">
          <cell r="A692" t="str">
            <v>Placa maciza e=0,075</v>
          </cell>
        </row>
        <row r="693">
          <cell r="A693" t="str">
            <v>Muros en loque divisorio Liso</v>
          </cell>
        </row>
        <row r="694">
          <cell r="A694" t="str">
            <v>Media caña en mortero de pendiente</v>
          </cell>
        </row>
        <row r="695">
          <cell r="A695" t="str">
            <v>Pañete impermeabilizado integralmente.</v>
          </cell>
        </row>
        <row r="696">
          <cell r="A696" t="str">
            <v>Afinado en mortero de pendiente</v>
          </cell>
        </row>
        <row r="697">
          <cell r="A697" t="str">
            <v>acero de refuerzo 37000</v>
          </cell>
        </row>
        <row r="698">
          <cell r="A698" t="str">
            <v>acero de refuerzo 60000</v>
          </cell>
        </row>
        <row r="699">
          <cell r="A699" t="str">
            <v>Hoja Puerta entamborada con rejilla de ventilación y mirilla a todo costo según detalle arquitectonico</v>
          </cell>
        </row>
        <row r="700">
          <cell r="A700" t="str">
            <v>Teja de Barro Santafé Cartabon 16x37cm</v>
          </cell>
        </row>
        <row r="701">
          <cell r="A701" t="str">
            <v>Teja de Barro  Santafé Española 18/16x40cm</v>
          </cell>
        </row>
        <row r="702">
          <cell r="A702" t="str">
            <v>Teja "S" de Barro Moore 28,5/15x46cm</v>
          </cell>
        </row>
        <row r="703">
          <cell r="A703" t="str">
            <v>Teja Plana de Barro Santafé 10x18cm</v>
          </cell>
        </row>
        <row r="704">
          <cell r="A704" t="str">
            <v>Listón M.H. Pino Ciprés</v>
          </cell>
        </row>
        <row r="705">
          <cell r="A705" t="str">
            <v>Listón M.H. Pino Romerón</v>
          </cell>
        </row>
        <row r="706">
          <cell r="A706" t="str">
            <v>Puerta Ventana en Madera Segun detalle Arquitectónico</v>
          </cell>
        </row>
        <row r="707">
          <cell r="A707" t="str">
            <v>Ventana en Madera Según detalle Arquitectónico</v>
          </cell>
        </row>
        <row r="708">
          <cell r="A708" t="str">
            <v>Puerta en madera Según detalle Arquitectónico</v>
          </cell>
        </row>
        <row r="709">
          <cell r="A709" t="str">
            <v>Suministro e insatalación de Banca exterior tipo IDU</v>
          </cell>
        </row>
        <row r="710">
          <cell r="A710" t="str">
            <v>Adoquin concreto 10x8x20</v>
          </cell>
        </row>
        <row r="711">
          <cell r="A711" t="str">
            <v>Toma de caucho (aérea) con polo</v>
          </cell>
        </row>
        <row r="712">
          <cell r="A712" t="str">
            <v>Clavija de caucho (aérea) con polo</v>
          </cell>
        </row>
        <row r="713">
          <cell r="A713" t="str">
            <v>Marquilla en acrílico</v>
          </cell>
        </row>
        <row r="714">
          <cell r="A714" t="str">
            <v>Perno de tiro</v>
          </cell>
        </row>
        <row r="715">
          <cell r="A715" t="str">
            <v>Pólvora para perno</v>
          </cell>
        </row>
        <row r="716">
          <cell r="A716" t="str">
            <v>Cable vehicular No 16</v>
          </cell>
        </row>
        <row r="717">
          <cell r="A717" t="str">
            <v>Botón de timbre</v>
          </cell>
        </row>
        <row r="718">
          <cell r="A718" t="str">
            <v>Automático tipo riel 1x16 A</v>
          </cell>
        </row>
        <row r="719">
          <cell r="A719" t="str">
            <v>Automático tipo riel 2x16 A - 10Ka</v>
          </cell>
        </row>
        <row r="720">
          <cell r="A720" t="str">
            <v>Tablero minipragma de 24 circuitos</v>
          </cell>
        </row>
        <row r="721">
          <cell r="A721" t="str">
            <v>Telerruptor bipolar 120V - 16 amperios</v>
          </cell>
        </row>
        <row r="722">
          <cell r="A722" t="str">
            <v>Cable de cobre No 10</v>
          </cell>
        </row>
        <row r="723">
          <cell r="A723" t="str">
            <v>Terminal cobre No 6</v>
          </cell>
        </row>
        <row r="724">
          <cell r="A724" t="str">
            <v>Terminal cobre No 10</v>
          </cell>
        </row>
        <row r="725">
          <cell r="A725" t="str">
            <v>Tubo conduit  PVC 3"</v>
          </cell>
        </row>
        <row r="726">
          <cell r="A726" t="str">
            <v>Boquilla terminal PVC de 3"</v>
          </cell>
        </row>
        <row r="727">
          <cell r="A727" t="str">
            <v>Caja en mampostería</v>
          </cell>
        </row>
        <row r="728">
          <cell r="A728" t="str">
            <v>Tapa en concreto 60x60</v>
          </cell>
        </row>
        <row r="729">
          <cell r="A729" t="str">
            <v xml:space="preserve">Marco 60x60 </v>
          </cell>
        </row>
        <row r="730">
          <cell r="A730" t="str">
            <v>Contramarco 60x60</v>
          </cell>
        </row>
        <row r="731">
          <cell r="A731" t="str">
            <v>Lámpara metal halide 250 W - 208 V completa</v>
          </cell>
        </row>
        <row r="732">
          <cell r="A732" t="str">
            <v>Soporte</v>
          </cell>
        </row>
        <row r="733">
          <cell r="A733" t="str">
            <v>Cable de cobre desnudo No 6</v>
          </cell>
        </row>
        <row r="734">
          <cell r="A734" t="str">
            <v>Varilla captora 60 cms</v>
          </cell>
        </row>
        <row r="735">
          <cell r="A735" t="str">
            <v>Aislador</v>
          </cell>
        </row>
        <row r="736">
          <cell r="A736" t="str">
            <v>soporte fijación</v>
          </cell>
        </row>
        <row r="737">
          <cell r="A737" t="str">
            <v>Encauchetado 3x16</v>
          </cell>
        </row>
        <row r="738">
          <cell r="A738" t="str">
            <v>Terminal en resina</v>
          </cell>
        </row>
        <row r="739">
          <cell r="A739" t="str">
            <v>Suministro e instalación de Cubierta 525c Sandwich deck en aluzinc calibre 26, aislamiento en fibra de vidrio de 30mm de espesor, bandeja lisa y pintada a dos caras.</v>
          </cell>
        </row>
        <row r="740">
          <cell r="A740" t="str">
            <v>Suministro e  instalación de Teja Luz GIP - Traslucida.</v>
          </cell>
        </row>
        <row r="741">
          <cell r="A741" t="str">
            <v>Loseta prefabricada A-50</v>
          </cell>
        </row>
        <row r="742">
          <cell r="A742" t="str">
            <v>Sardinel prefabricado A-15</v>
          </cell>
        </row>
        <row r="743">
          <cell r="A743" t="str">
            <v>Banca prefabricada en concreto M-30</v>
          </cell>
        </row>
        <row r="744">
          <cell r="A744" t="str">
            <v>Banca prefabricada en Concreto M-31</v>
          </cell>
        </row>
        <row r="745">
          <cell r="A745">
            <v>0</v>
          </cell>
        </row>
        <row r="746">
          <cell r="A746" t="str">
            <v>Cerramiento lateral con estructura en perfil tubular estructural H.R. cuadrado de 60mm x 60mm calibre 12. para soportar lámina acrílica de 10mm del alta resistencia a impactos. Incluye pisavidrio, acrílico e instalación según diseño.</v>
          </cell>
        </row>
        <row r="747">
          <cell r="A747" t="str">
            <v>Perfil estructural ∅4" e=6,02 mm</v>
          </cell>
        </row>
        <row r="748">
          <cell r="A748" t="str">
            <v>Perfil estructural ∅6" e=7,11 mm</v>
          </cell>
        </row>
        <row r="749">
          <cell r="A749" t="str">
            <v>Perfil estructural CC 150 x 100 x 15 x 2</v>
          </cell>
        </row>
        <row r="750">
          <cell r="A750" t="str">
            <v>Gramoquin ecológico</v>
          </cell>
        </row>
        <row r="751">
          <cell r="A751" t="str">
            <v>Bordillo Prefabricado tipo A-80</v>
          </cell>
        </row>
        <row r="752">
          <cell r="A752" t="str">
            <v>Adoquin corbatín</v>
          </cell>
        </row>
        <row r="753">
          <cell r="A753" t="str">
            <v>Concreto de 1,500 p.s.i.</v>
          </cell>
        </row>
        <row r="754">
          <cell r="A754" t="str">
            <v>Angulo 1 1/2" x 1 1/2" x 3/16"</v>
          </cell>
        </row>
        <row r="755">
          <cell r="A755" t="str">
            <v>Rejilla par sumidero Fibrit R46C</v>
          </cell>
        </row>
        <row r="756">
          <cell r="A756" t="str">
            <v>Platina 1 1/2" x 1 1/2" x 1/4"</v>
          </cell>
        </row>
        <row r="757">
          <cell r="A757">
            <v>0</v>
          </cell>
        </row>
        <row r="758">
          <cell r="A758">
            <v>0</v>
          </cell>
        </row>
        <row r="759">
          <cell r="A759">
            <v>0</v>
          </cell>
        </row>
        <row r="760">
          <cell r="A760">
            <v>0</v>
          </cell>
        </row>
        <row r="761">
          <cell r="A761">
            <v>0</v>
          </cell>
        </row>
        <row r="762">
          <cell r="A762">
            <v>0</v>
          </cell>
        </row>
        <row r="763">
          <cell r="A763">
            <v>0</v>
          </cell>
        </row>
        <row r="764">
          <cell r="A764">
            <v>0</v>
          </cell>
        </row>
        <row r="765">
          <cell r="A765">
            <v>0</v>
          </cell>
        </row>
        <row r="766">
          <cell r="A766">
            <v>0</v>
          </cell>
        </row>
        <row r="767">
          <cell r="A767">
            <v>0</v>
          </cell>
        </row>
        <row r="768">
          <cell r="A768">
            <v>0</v>
          </cell>
        </row>
        <row r="769">
          <cell r="A769">
            <v>0</v>
          </cell>
        </row>
        <row r="770">
          <cell r="A770">
            <v>0</v>
          </cell>
        </row>
        <row r="771">
          <cell r="A771">
            <v>0</v>
          </cell>
        </row>
        <row r="772">
          <cell r="A772">
            <v>0</v>
          </cell>
        </row>
        <row r="773">
          <cell r="A773">
            <v>0</v>
          </cell>
        </row>
        <row r="774">
          <cell r="A774">
            <v>0</v>
          </cell>
        </row>
        <row r="775">
          <cell r="A775">
            <v>0</v>
          </cell>
        </row>
        <row r="776">
          <cell r="A776">
            <v>0</v>
          </cell>
        </row>
        <row r="777">
          <cell r="A777">
            <v>0</v>
          </cell>
        </row>
        <row r="778">
          <cell r="A778">
            <v>0</v>
          </cell>
        </row>
        <row r="779">
          <cell r="A779">
            <v>0</v>
          </cell>
        </row>
        <row r="780">
          <cell r="A780">
            <v>0</v>
          </cell>
        </row>
        <row r="781">
          <cell r="A781">
            <v>0</v>
          </cell>
        </row>
        <row r="782">
          <cell r="A782">
            <v>0</v>
          </cell>
        </row>
        <row r="783">
          <cell r="A783">
            <v>0</v>
          </cell>
        </row>
        <row r="784">
          <cell r="A784">
            <v>0</v>
          </cell>
        </row>
        <row r="785">
          <cell r="A785">
            <v>0</v>
          </cell>
        </row>
        <row r="786">
          <cell r="A786">
            <v>0</v>
          </cell>
        </row>
        <row r="787">
          <cell r="A787">
            <v>0</v>
          </cell>
        </row>
        <row r="788">
          <cell r="A788">
            <v>0</v>
          </cell>
        </row>
        <row r="789">
          <cell r="A789">
            <v>0</v>
          </cell>
        </row>
        <row r="790">
          <cell r="A790">
            <v>0</v>
          </cell>
        </row>
        <row r="791">
          <cell r="A791">
            <v>0</v>
          </cell>
        </row>
        <row r="792">
          <cell r="A792">
            <v>0</v>
          </cell>
        </row>
        <row r="793">
          <cell r="A793">
            <v>0</v>
          </cell>
        </row>
        <row r="794">
          <cell r="A794">
            <v>0</v>
          </cell>
        </row>
        <row r="795">
          <cell r="A795">
            <v>0</v>
          </cell>
        </row>
        <row r="796">
          <cell r="A796">
            <v>0</v>
          </cell>
        </row>
        <row r="797">
          <cell r="A797">
            <v>0</v>
          </cell>
        </row>
        <row r="798">
          <cell r="A798">
            <v>0</v>
          </cell>
        </row>
        <row r="799">
          <cell r="A799">
            <v>0</v>
          </cell>
        </row>
        <row r="800">
          <cell r="A800">
            <v>0</v>
          </cell>
        </row>
        <row r="801">
          <cell r="A801">
            <v>0</v>
          </cell>
        </row>
        <row r="802">
          <cell r="A802">
            <v>0</v>
          </cell>
        </row>
        <row r="803">
          <cell r="A803">
            <v>0</v>
          </cell>
        </row>
        <row r="804">
          <cell r="A804">
            <v>0</v>
          </cell>
        </row>
        <row r="805">
          <cell r="A805">
            <v>0</v>
          </cell>
        </row>
        <row r="806">
          <cell r="A806">
            <v>0</v>
          </cell>
        </row>
        <row r="807">
          <cell r="A807">
            <v>0</v>
          </cell>
        </row>
        <row r="808">
          <cell r="A808">
            <v>0</v>
          </cell>
        </row>
        <row r="809">
          <cell r="A809">
            <v>0</v>
          </cell>
        </row>
        <row r="810">
          <cell r="A810">
            <v>0</v>
          </cell>
        </row>
        <row r="811">
          <cell r="A811">
            <v>0</v>
          </cell>
        </row>
        <row r="812">
          <cell r="A812">
            <v>0</v>
          </cell>
        </row>
        <row r="813">
          <cell r="A813">
            <v>0</v>
          </cell>
        </row>
        <row r="814">
          <cell r="A814">
            <v>0</v>
          </cell>
        </row>
        <row r="815">
          <cell r="A815">
            <v>0</v>
          </cell>
        </row>
        <row r="816">
          <cell r="A816">
            <v>0</v>
          </cell>
        </row>
        <row r="817">
          <cell r="A817">
            <v>0</v>
          </cell>
        </row>
        <row r="818">
          <cell r="A818">
            <v>0</v>
          </cell>
        </row>
        <row r="819">
          <cell r="A819">
            <v>0</v>
          </cell>
        </row>
        <row r="820">
          <cell r="A820">
            <v>0</v>
          </cell>
        </row>
        <row r="821">
          <cell r="A821">
            <v>0</v>
          </cell>
        </row>
        <row r="822">
          <cell r="A822">
            <v>0</v>
          </cell>
        </row>
        <row r="823">
          <cell r="A823">
            <v>0</v>
          </cell>
        </row>
        <row r="824">
          <cell r="A824">
            <v>0</v>
          </cell>
        </row>
        <row r="825">
          <cell r="A825">
            <v>0</v>
          </cell>
        </row>
        <row r="826">
          <cell r="A826">
            <v>0</v>
          </cell>
        </row>
        <row r="827">
          <cell r="A827">
            <v>0</v>
          </cell>
        </row>
        <row r="828">
          <cell r="A828">
            <v>0</v>
          </cell>
        </row>
        <row r="829">
          <cell r="A829">
            <v>0</v>
          </cell>
        </row>
        <row r="830">
          <cell r="A830">
            <v>0</v>
          </cell>
        </row>
        <row r="831">
          <cell r="A831">
            <v>0</v>
          </cell>
        </row>
        <row r="832">
          <cell r="A832">
            <v>0</v>
          </cell>
        </row>
        <row r="833">
          <cell r="A833">
            <v>0</v>
          </cell>
        </row>
        <row r="834">
          <cell r="A834">
            <v>0</v>
          </cell>
        </row>
        <row r="835">
          <cell r="A835">
            <v>0</v>
          </cell>
        </row>
        <row r="836">
          <cell r="A836">
            <v>0</v>
          </cell>
        </row>
        <row r="837">
          <cell r="A837">
            <v>0</v>
          </cell>
        </row>
        <row r="838">
          <cell r="A838">
            <v>0</v>
          </cell>
        </row>
        <row r="839">
          <cell r="A839">
            <v>0</v>
          </cell>
        </row>
        <row r="840">
          <cell r="A840">
            <v>0</v>
          </cell>
        </row>
        <row r="841">
          <cell r="A841">
            <v>0</v>
          </cell>
        </row>
        <row r="842">
          <cell r="A842">
            <v>0</v>
          </cell>
        </row>
        <row r="843">
          <cell r="A843">
            <v>0</v>
          </cell>
        </row>
        <row r="844">
          <cell r="A844">
            <v>0</v>
          </cell>
        </row>
        <row r="845">
          <cell r="A845">
            <v>0</v>
          </cell>
        </row>
        <row r="846">
          <cell r="A846">
            <v>0</v>
          </cell>
        </row>
        <row r="847">
          <cell r="A847">
            <v>0</v>
          </cell>
        </row>
        <row r="848">
          <cell r="A848">
            <v>0</v>
          </cell>
        </row>
        <row r="849">
          <cell r="A849">
            <v>0</v>
          </cell>
        </row>
        <row r="850">
          <cell r="A850">
            <v>0</v>
          </cell>
        </row>
        <row r="851">
          <cell r="A851">
            <v>0</v>
          </cell>
        </row>
        <row r="852">
          <cell r="A852">
            <v>0</v>
          </cell>
        </row>
        <row r="853">
          <cell r="A853">
            <v>0</v>
          </cell>
        </row>
        <row r="854">
          <cell r="A854">
            <v>0</v>
          </cell>
        </row>
        <row r="855">
          <cell r="A855">
            <v>0</v>
          </cell>
        </row>
        <row r="856">
          <cell r="A856">
            <v>0</v>
          </cell>
        </row>
        <row r="857">
          <cell r="A857">
            <v>0</v>
          </cell>
        </row>
        <row r="858">
          <cell r="A858">
            <v>0</v>
          </cell>
        </row>
        <row r="859">
          <cell r="A859">
            <v>0</v>
          </cell>
        </row>
        <row r="860">
          <cell r="A860">
            <v>0</v>
          </cell>
        </row>
        <row r="861">
          <cell r="A861">
            <v>0</v>
          </cell>
        </row>
        <row r="862">
          <cell r="A862">
            <v>0</v>
          </cell>
        </row>
        <row r="863">
          <cell r="A863">
            <v>0</v>
          </cell>
        </row>
        <row r="864">
          <cell r="A864">
            <v>0</v>
          </cell>
        </row>
        <row r="865">
          <cell r="A865">
            <v>0</v>
          </cell>
        </row>
        <row r="866">
          <cell r="A866">
            <v>0</v>
          </cell>
        </row>
        <row r="867">
          <cell r="A867">
            <v>0</v>
          </cell>
        </row>
        <row r="868">
          <cell r="A868">
            <v>0</v>
          </cell>
        </row>
        <row r="869">
          <cell r="A869">
            <v>0</v>
          </cell>
        </row>
        <row r="870">
          <cell r="A870">
            <v>0</v>
          </cell>
        </row>
        <row r="871">
          <cell r="A871">
            <v>0</v>
          </cell>
        </row>
        <row r="872">
          <cell r="A872">
            <v>0</v>
          </cell>
        </row>
        <row r="873">
          <cell r="A873">
            <v>0</v>
          </cell>
        </row>
        <row r="874">
          <cell r="A874">
            <v>0</v>
          </cell>
        </row>
        <row r="875">
          <cell r="A875">
            <v>0</v>
          </cell>
        </row>
        <row r="876">
          <cell r="A876">
            <v>0</v>
          </cell>
        </row>
        <row r="877">
          <cell r="A877">
            <v>0</v>
          </cell>
        </row>
        <row r="878">
          <cell r="A878">
            <v>0</v>
          </cell>
        </row>
        <row r="879">
          <cell r="A879">
            <v>0</v>
          </cell>
        </row>
        <row r="880">
          <cell r="A880">
            <v>0</v>
          </cell>
        </row>
        <row r="881">
          <cell r="A881">
            <v>0</v>
          </cell>
        </row>
        <row r="882">
          <cell r="A882">
            <v>0</v>
          </cell>
        </row>
        <row r="883">
          <cell r="A883">
            <v>0</v>
          </cell>
        </row>
        <row r="884">
          <cell r="A884">
            <v>0</v>
          </cell>
        </row>
        <row r="885">
          <cell r="A885">
            <v>0</v>
          </cell>
        </row>
        <row r="886">
          <cell r="A886">
            <v>0</v>
          </cell>
        </row>
        <row r="887">
          <cell r="A887">
            <v>0</v>
          </cell>
        </row>
        <row r="888">
          <cell r="A888">
            <v>0</v>
          </cell>
        </row>
        <row r="889">
          <cell r="A889">
            <v>0</v>
          </cell>
        </row>
        <row r="890">
          <cell r="A890">
            <v>0</v>
          </cell>
        </row>
        <row r="891">
          <cell r="A891">
            <v>0</v>
          </cell>
        </row>
        <row r="892">
          <cell r="A892">
            <v>0</v>
          </cell>
        </row>
        <row r="893">
          <cell r="A893">
            <v>0</v>
          </cell>
        </row>
        <row r="894">
          <cell r="A894">
            <v>0</v>
          </cell>
        </row>
        <row r="895">
          <cell r="A895">
            <v>0</v>
          </cell>
        </row>
        <row r="896">
          <cell r="A896">
            <v>0</v>
          </cell>
        </row>
        <row r="897">
          <cell r="A897">
            <v>0</v>
          </cell>
        </row>
        <row r="898">
          <cell r="A898">
            <v>0</v>
          </cell>
        </row>
        <row r="899">
          <cell r="A899">
            <v>0</v>
          </cell>
        </row>
        <row r="900">
          <cell r="A900">
            <v>0</v>
          </cell>
        </row>
        <row r="901">
          <cell r="A901">
            <v>0</v>
          </cell>
        </row>
        <row r="902">
          <cell r="A902">
            <v>0</v>
          </cell>
        </row>
        <row r="903">
          <cell r="A903">
            <v>0</v>
          </cell>
        </row>
        <row r="904">
          <cell r="A904">
            <v>0</v>
          </cell>
        </row>
        <row r="905">
          <cell r="A905">
            <v>0</v>
          </cell>
        </row>
        <row r="906">
          <cell r="A906">
            <v>0</v>
          </cell>
        </row>
        <row r="907">
          <cell r="A907">
            <v>0</v>
          </cell>
        </row>
        <row r="908">
          <cell r="A908">
            <v>0</v>
          </cell>
        </row>
        <row r="909">
          <cell r="A909">
            <v>0</v>
          </cell>
        </row>
        <row r="910">
          <cell r="A910">
            <v>0</v>
          </cell>
        </row>
        <row r="911">
          <cell r="A911">
            <v>0</v>
          </cell>
        </row>
        <row r="912">
          <cell r="A912">
            <v>0</v>
          </cell>
        </row>
        <row r="913">
          <cell r="A913">
            <v>0</v>
          </cell>
        </row>
        <row r="914">
          <cell r="A914">
            <v>0</v>
          </cell>
        </row>
        <row r="915">
          <cell r="A915">
            <v>0</v>
          </cell>
        </row>
        <row r="916">
          <cell r="A916">
            <v>0</v>
          </cell>
        </row>
        <row r="917">
          <cell r="A917">
            <v>0</v>
          </cell>
        </row>
        <row r="918">
          <cell r="A918">
            <v>0</v>
          </cell>
        </row>
        <row r="919">
          <cell r="A919">
            <v>0</v>
          </cell>
        </row>
        <row r="920">
          <cell r="A920">
            <v>0</v>
          </cell>
        </row>
        <row r="921">
          <cell r="A921">
            <v>0</v>
          </cell>
        </row>
        <row r="922">
          <cell r="A922">
            <v>0</v>
          </cell>
        </row>
        <row r="923">
          <cell r="A923">
            <v>0</v>
          </cell>
        </row>
        <row r="924">
          <cell r="A924">
            <v>0</v>
          </cell>
        </row>
        <row r="925">
          <cell r="A925">
            <v>0</v>
          </cell>
        </row>
        <row r="926">
          <cell r="A926">
            <v>0</v>
          </cell>
        </row>
        <row r="927">
          <cell r="A927">
            <v>0</v>
          </cell>
        </row>
        <row r="928">
          <cell r="A928">
            <v>0</v>
          </cell>
        </row>
        <row r="929">
          <cell r="A929">
            <v>0</v>
          </cell>
        </row>
        <row r="930">
          <cell r="A930">
            <v>0</v>
          </cell>
        </row>
        <row r="931">
          <cell r="A931">
            <v>0</v>
          </cell>
        </row>
        <row r="932">
          <cell r="A932">
            <v>0</v>
          </cell>
        </row>
        <row r="933">
          <cell r="A933">
            <v>0</v>
          </cell>
        </row>
        <row r="934">
          <cell r="A934">
            <v>0</v>
          </cell>
        </row>
        <row r="935">
          <cell r="A935">
            <v>0</v>
          </cell>
        </row>
        <row r="936">
          <cell r="A936">
            <v>0</v>
          </cell>
        </row>
        <row r="937">
          <cell r="A937">
            <v>0</v>
          </cell>
        </row>
        <row r="938">
          <cell r="A938">
            <v>0</v>
          </cell>
        </row>
        <row r="939">
          <cell r="A939">
            <v>0</v>
          </cell>
        </row>
        <row r="940">
          <cell r="A940">
            <v>0</v>
          </cell>
        </row>
        <row r="941">
          <cell r="A941">
            <v>0</v>
          </cell>
        </row>
        <row r="942">
          <cell r="A942">
            <v>0</v>
          </cell>
        </row>
        <row r="943">
          <cell r="A943">
            <v>0</v>
          </cell>
        </row>
        <row r="944">
          <cell r="A944">
            <v>0</v>
          </cell>
        </row>
        <row r="945">
          <cell r="A945">
            <v>0</v>
          </cell>
        </row>
        <row r="946">
          <cell r="A946">
            <v>0</v>
          </cell>
        </row>
        <row r="947">
          <cell r="A947">
            <v>0</v>
          </cell>
        </row>
        <row r="948">
          <cell r="A948">
            <v>0</v>
          </cell>
        </row>
        <row r="949">
          <cell r="A949">
            <v>0</v>
          </cell>
        </row>
        <row r="950">
          <cell r="A950">
            <v>0</v>
          </cell>
        </row>
        <row r="951">
          <cell r="A951">
            <v>0</v>
          </cell>
        </row>
        <row r="952">
          <cell r="A952">
            <v>0</v>
          </cell>
        </row>
        <row r="953">
          <cell r="A953">
            <v>0</v>
          </cell>
        </row>
        <row r="954">
          <cell r="A954">
            <v>0</v>
          </cell>
        </row>
        <row r="955">
          <cell r="A955">
            <v>0</v>
          </cell>
        </row>
        <row r="956">
          <cell r="A956">
            <v>0</v>
          </cell>
        </row>
        <row r="957">
          <cell r="A957">
            <v>0</v>
          </cell>
        </row>
        <row r="958">
          <cell r="A958">
            <v>0</v>
          </cell>
        </row>
        <row r="959">
          <cell r="A959">
            <v>0</v>
          </cell>
        </row>
        <row r="960">
          <cell r="A960">
            <v>0</v>
          </cell>
        </row>
        <row r="961">
          <cell r="A961">
            <v>0</v>
          </cell>
        </row>
        <row r="962">
          <cell r="A962">
            <v>0</v>
          </cell>
        </row>
        <row r="963">
          <cell r="A963">
            <v>0</v>
          </cell>
        </row>
        <row r="964">
          <cell r="A964">
            <v>0</v>
          </cell>
        </row>
        <row r="965">
          <cell r="A965">
            <v>0</v>
          </cell>
        </row>
        <row r="966">
          <cell r="A966">
            <v>0</v>
          </cell>
        </row>
        <row r="967">
          <cell r="A967">
            <v>0</v>
          </cell>
        </row>
        <row r="968">
          <cell r="A968">
            <v>0</v>
          </cell>
        </row>
        <row r="969">
          <cell r="A969">
            <v>0</v>
          </cell>
        </row>
        <row r="970">
          <cell r="A970">
            <v>0</v>
          </cell>
        </row>
        <row r="971">
          <cell r="A971">
            <v>0</v>
          </cell>
        </row>
        <row r="972">
          <cell r="A972">
            <v>0</v>
          </cell>
        </row>
        <row r="973">
          <cell r="A973">
            <v>0</v>
          </cell>
        </row>
        <row r="974">
          <cell r="A974">
            <v>0</v>
          </cell>
        </row>
        <row r="975">
          <cell r="A975">
            <v>0</v>
          </cell>
        </row>
        <row r="976">
          <cell r="A976">
            <v>0</v>
          </cell>
        </row>
        <row r="977">
          <cell r="A977">
            <v>0</v>
          </cell>
        </row>
        <row r="978">
          <cell r="A978">
            <v>0</v>
          </cell>
        </row>
        <row r="979">
          <cell r="A979">
            <v>0</v>
          </cell>
        </row>
        <row r="980">
          <cell r="A980">
            <v>0</v>
          </cell>
        </row>
        <row r="981">
          <cell r="A981">
            <v>0</v>
          </cell>
        </row>
        <row r="982">
          <cell r="A982">
            <v>0</v>
          </cell>
        </row>
        <row r="983">
          <cell r="A983">
            <v>0</v>
          </cell>
        </row>
        <row r="984">
          <cell r="A984">
            <v>0</v>
          </cell>
        </row>
        <row r="985">
          <cell r="A985">
            <v>0</v>
          </cell>
        </row>
        <row r="986">
          <cell r="A986">
            <v>0</v>
          </cell>
        </row>
        <row r="987">
          <cell r="A987">
            <v>0</v>
          </cell>
        </row>
        <row r="988">
          <cell r="A988">
            <v>0</v>
          </cell>
        </row>
        <row r="989">
          <cell r="A989">
            <v>0</v>
          </cell>
        </row>
        <row r="990">
          <cell r="A990">
            <v>0</v>
          </cell>
        </row>
        <row r="991">
          <cell r="A991">
            <v>0</v>
          </cell>
        </row>
        <row r="992">
          <cell r="A992">
            <v>0</v>
          </cell>
        </row>
        <row r="993">
          <cell r="A993">
            <v>0</v>
          </cell>
        </row>
        <row r="994">
          <cell r="A994">
            <v>0</v>
          </cell>
        </row>
        <row r="995">
          <cell r="A995">
            <v>0</v>
          </cell>
        </row>
        <row r="996">
          <cell r="A996">
            <v>0</v>
          </cell>
        </row>
        <row r="997">
          <cell r="A997">
            <v>0</v>
          </cell>
        </row>
        <row r="998">
          <cell r="A998">
            <v>0</v>
          </cell>
        </row>
        <row r="999">
          <cell r="A999">
            <v>0</v>
          </cell>
        </row>
        <row r="1000">
          <cell r="A1000">
            <v>0</v>
          </cell>
        </row>
        <row r="1001">
          <cell r="A1001">
            <v>0</v>
          </cell>
        </row>
        <row r="1002">
          <cell r="A1002">
            <v>0</v>
          </cell>
        </row>
        <row r="1003">
          <cell r="A1003">
            <v>0</v>
          </cell>
        </row>
        <row r="1004">
          <cell r="A1004">
            <v>0</v>
          </cell>
        </row>
        <row r="1005">
          <cell r="A1005">
            <v>0</v>
          </cell>
        </row>
        <row r="1006">
          <cell r="A1006">
            <v>0</v>
          </cell>
        </row>
        <row r="1007">
          <cell r="A1007">
            <v>0</v>
          </cell>
        </row>
        <row r="1008">
          <cell r="A1008">
            <v>0</v>
          </cell>
        </row>
        <row r="1009">
          <cell r="A1009">
            <v>0</v>
          </cell>
        </row>
        <row r="1010">
          <cell r="A1010">
            <v>0</v>
          </cell>
        </row>
        <row r="1011">
          <cell r="A1011">
            <v>0</v>
          </cell>
        </row>
        <row r="1012">
          <cell r="A1012">
            <v>0</v>
          </cell>
        </row>
        <row r="1013">
          <cell r="A1013">
            <v>0</v>
          </cell>
        </row>
        <row r="1014">
          <cell r="A1014">
            <v>0</v>
          </cell>
        </row>
        <row r="1015">
          <cell r="A1015">
            <v>0</v>
          </cell>
        </row>
        <row r="1016">
          <cell r="A1016">
            <v>0</v>
          </cell>
        </row>
        <row r="1017">
          <cell r="A1017">
            <v>0</v>
          </cell>
        </row>
        <row r="1018">
          <cell r="A1018">
            <v>0</v>
          </cell>
        </row>
        <row r="1019">
          <cell r="A1019">
            <v>0</v>
          </cell>
        </row>
        <row r="1020">
          <cell r="A1020">
            <v>0</v>
          </cell>
        </row>
        <row r="1021">
          <cell r="A1021">
            <v>0</v>
          </cell>
        </row>
        <row r="1022">
          <cell r="A1022">
            <v>0</v>
          </cell>
        </row>
        <row r="1023">
          <cell r="A1023">
            <v>0</v>
          </cell>
        </row>
        <row r="1024">
          <cell r="A1024">
            <v>0</v>
          </cell>
        </row>
        <row r="1025">
          <cell r="A1025">
            <v>0</v>
          </cell>
        </row>
        <row r="1026">
          <cell r="A1026">
            <v>0</v>
          </cell>
        </row>
        <row r="1027">
          <cell r="A1027">
            <v>0</v>
          </cell>
        </row>
        <row r="1028">
          <cell r="A1028">
            <v>0</v>
          </cell>
        </row>
        <row r="1029">
          <cell r="A1029">
            <v>0</v>
          </cell>
        </row>
        <row r="1030">
          <cell r="A1030">
            <v>0</v>
          </cell>
        </row>
        <row r="1031">
          <cell r="A1031">
            <v>0</v>
          </cell>
        </row>
        <row r="1032">
          <cell r="A1032">
            <v>0</v>
          </cell>
        </row>
        <row r="1033">
          <cell r="A1033">
            <v>0</v>
          </cell>
        </row>
        <row r="1034">
          <cell r="A1034">
            <v>0</v>
          </cell>
        </row>
        <row r="1035">
          <cell r="A1035">
            <v>0</v>
          </cell>
        </row>
        <row r="1036">
          <cell r="A1036">
            <v>0</v>
          </cell>
        </row>
        <row r="1037">
          <cell r="A1037">
            <v>0</v>
          </cell>
        </row>
        <row r="1038">
          <cell r="A1038">
            <v>0</v>
          </cell>
        </row>
        <row r="1039">
          <cell r="A1039">
            <v>0</v>
          </cell>
        </row>
        <row r="1040">
          <cell r="A1040">
            <v>0</v>
          </cell>
        </row>
        <row r="1041">
          <cell r="A1041">
            <v>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ow r="19">
          <cell r="I19">
            <v>31084.2</v>
          </cell>
        </row>
      </sheetData>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UNITARIOS"/>
      <sheetName val="MATERIAL"/>
      <sheetName val="EQUIPO"/>
      <sheetName val="TRANSPORTE"/>
      <sheetName val="MANO OBRA"/>
      <sheetName val="MEMORIAS"/>
    </sheetNames>
    <sheetDataSet>
      <sheetData sheetId="0"/>
      <sheetData sheetId="1"/>
      <sheetData sheetId="2">
        <row r="2">
          <cell r="B2">
            <v>0</v>
          </cell>
        </row>
        <row r="3">
          <cell r="B3" t="str">
            <v>ACCESORIOS ACERO INOXIDABLE</v>
          </cell>
        </row>
        <row r="4">
          <cell r="B4" t="str">
            <v>ABRAZADERAS 4"</v>
          </cell>
        </row>
        <row r="5">
          <cell r="B5" t="str">
            <v>ACCESORIO PVC P 1/2"</v>
          </cell>
        </row>
        <row r="6">
          <cell r="B6" t="str">
            <v>ACCESORIO PVC S 2"</v>
          </cell>
        </row>
        <row r="7">
          <cell r="B7" t="str">
            <v>ACCESORIO PVC S 3"</v>
          </cell>
        </row>
        <row r="8">
          <cell r="B8" t="str">
            <v>ACCESORIO PVC S 4"</v>
          </cell>
        </row>
        <row r="9">
          <cell r="B9" t="str">
            <v>ACCESORIOS</v>
          </cell>
        </row>
        <row r="10">
          <cell r="B10" t="str">
            <v>ACCESORIOS CONEXIÓN Y DERIVACION CABLE COAXIAL</v>
          </cell>
        </row>
        <row r="11">
          <cell r="B11" t="str">
            <v>Accesorios de conexion por atras SanitarioDO-TCDIC</v>
          </cell>
        </row>
        <row r="12">
          <cell r="B12" t="str">
            <v>ACCESORIOS DE CONEXIÓN Y SUJECION PARA CABLE AMTIFRAU</v>
          </cell>
        </row>
        <row r="13">
          <cell r="B13" t="str">
            <v>ACCESORIOS DE SUJECION</v>
          </cell>
        </row>
        <row r="14">
          <cell r="B14" t="str">
            <v>ACCESORIOS EMT</v>
          </cell>
        </row>
        <row r="15">
          <cell r="B15" t="str">
            <v xml:space="preserve">ACCESORIOS GALVANIZADOS PARA CONEXIÓN EQUIPO DE PRESION </v>
          </cell>
        </row>
        <row r="16">
          <cell r="B16" t="str">
            <v>ACCESORIOS CPVC-P 1/2" ( Codo , unión y tapón )</v>
          </cell>
        </row>
        <row r="17">
          <cell r="B17" t="str">
            <v>ACCESORIOS PVC P 21/2"</v>
          </cell>
        </row>
        <row r="18">
          <cell r="B18" t="str">
            <v>ACCESORIOS PVC-P 1 1/2" ( Codo , unión y tapón )</v>
          </cell>
        </row>
        <row r="19">
          <cell r="B19" t="str">
            <v>ACCESORIOS PVC-P 1 1/4" ( Codo , unión y tapón )</v>
          </cell>
        </row>
        <row r="20">
          <cell r="B20" t="str">
            <v>ACCESORIOS PVC-P 1/2" ( Codo , unión y tapón )</v>
          </cell>
        </row>
        <row r="21">
          <cell r="B21" t="str">
            <v>ACCESORIOS PVC-P 2" ( Codo , unión y tapón )</v>
          </cell>
        </row>
        <row r="22">
          <cell r="B22" t="str">
            <v>ACCESORIOS PVC-P 3/4" ( Codo, unión y tapón )</v>
          </cell>
        </row>
        <row r="23">
          <cell r="B23" t="str">
            <v>ACCESORIOS SUJECION TRANFORMADOR</v>
          </cell>
        </row>
        <row r="24">
          <cell r="B24" t="str">
            <v>ACERO 37.000 PSI</v>
          </cell>
        </row>
        <row r="25">
          <cell r="B25" t="str">
            <v xml:space="preserve">ACERO 60.000 PSI </v>
          </cell>
        </row>
        <row r="26">
          <cell r="B26" t="str">
            <v>ACERO ESTRUCTURAL ACESCO PHR Cal. 12</v>
          </cell>
        </row>
        <row r="27">
          <cell r="B27" t="str">
            <v>ACIDO FLORIDRICO</v>
          </cell>
        </row>
        <row r="28">
          <cell r="B28" t="str">
            <v>ACIDO NITRICO</v>
          </cell>
        </row>
        <row r="29">
          <cell r="B29" t="str">
            <v>ACONDICIONADOR NOVAFORT 250ML  Pavco</v>
          </cell>
        </row>
        <row r="30">
          <cell r="B30" t="str">
            <v>ACPM</v>
          </cell>
        </row>
        <row r="31">
          <cell r="B31" t="str">
            <v>ADAPTADOR CONDUIT PVC 1/2"</v>
          </cell>
        </row>
        <row r="32">
          <cell r="B32" t="str">
            <v>ADAPTADOR MACHO   3/4"</v>
          </cell>
        </row>
        <row r="33">
          <cell r="B33" t="str">
            <v>ADAPTADOR TERMINAL CONDUIT 3/4"</v>
          </cell>
        </row>
        <row r="34">
          <cell r="B34" t="str">
            <v>ADAPTADORES MACHO 1/2"</v>
          </cell>
        </row>
        <row r="35">
          <cell r="B35" t="str">
            <v>ADHESIVO EPOXICO G5 DE 651 ml</v>
          </cell>
        </row>
        <row r="36">
          <cell r="B36" t="str">
            <v>ADHESIVO NOVAFORT 310 ML  Pavco</v>
          </cell>
        </row>
        <row r="37">
          <cell r="B37" t="str">
            <v>AGUA</v>
          </cell>
        </row>
        <row r="38">
          <cell r="B38" t="str">
            <v>AISLADORES</v>
          </cell>
        </row>
        <row r="39">
          <cell r="B39" t="str">
            <v>AISLADORES DE PIN CON ESPIGO</v>
          </cell>
        </row>
        <row r="40">
          <cell r="B40" t="str">
            <v>AISLADORES DE RETENCION</v>
          </cell>
        </row>
        <row r="41">
          <cell r="B41" t="str">
            <v>AISLADORES EMISORES</v>
          </cell>
        </row>
        <row r="42">
          <cell r="B42" t="str">
            <v>ALAMBRE COBRE DESNUDO AWG  12</v>
          </cell>
        </row>
        <row r="43">
          <cell r="B43" t="str">
            <v>ALAMBRE COBRE THHN 12 AWG</v>
          </cell>
        </row>
        <row r="44">
          <cell r="B44" t="str">
            <v>ALAMBRE NEGRO       No.18</v>
          </cell>
        </row>
        <row r="45">
          <cell r="B45" t="str">
            <v>ALFACOLOR 3-15</v>
          </cell>
        </row>
        <row r="46">
          <cell r="B46" t="str">
            <v>ALFAJIAS CONCRETO     .25</v>
          </cell>
        </row>
        <row r="47">
          <cell r="B47" t="str">
            <v>ALUMINIO PARA CIELO RASO INC ESTRUCTURA</v>
          </cell>
        </row>
        <row r="48">
          <cell r="B48" t="str">
            <v>ALUMINIO PARA DIVISION BAÑO</v>
          </cell>
        </row>
        <row r="49">
          <cell r="B49" t="str">
            <v>AMPLIFICADOR TV CON 20 SALIDAS</v>
          </cell>
        </row>
        <row r="50">
          <cell r="B50" t="str">
            <v>ANCLAJE CAMISA DE 3/8"</v>
          </cell>
        </row>
        <row r="51">
          <cell r="B51" t="str">
            <v>ÁNGULO     1 x 1 x 1/8" de 6 mts</v>
          </cell>
        </row>
        <row r="52">
          <cell r="B52" t="str">
            <v>ÁNGULO     1 x 1 x 3/16" de 6 mts</v>
          </cell>
        </row>
        <row r="53">
          <cell r="B53" t="str">
            <v>ANGULO 1 1/2X3/16</v>
          </cell>
        </row>
        <row r="54">
          <cell r="B54" t="str">
            <v>ANGULO 1"X1/8"</v>
          </cell>
        </row>
        <row r="55">
          <cell r="B55" t="str">
            <v xml:space="preserve">ANGULO 2" * 2" * 1/8" </v>
          </cell>
        </row>
        <row r="56">
          <cell r="B56" t="str">
            <v xml:space="preserve">ANGULO 2" * 2" * 3/16" </v>
          </cell>
        </row>
        <row r="57">
          <cell r="B57" t="str">
            <v>ANGULO 3/4"</v>
          </cell>
        </row>
        <row r="58">
          <cell r="B58" t="str">
            <v>ANGULO DE 1"x1/8"</v>
          </cell>
        </row>
        <row r="59">
          <cell r="B59" t="str">
            <v>ANGULOS DE ENSAMBLE</v>
          </cell>
        </row>
        <row r="60">
          <cell r="B60" t="str">
            <v>ANGULOS EN ALUMINIO BLANCO DE 3m</v>
          </cell>
        </row>
        <row r="61">
          <cell r="B61" t="str">
            <v xml:space="preserve">ANTENA EXTERNA COMUNAL TV </v>
          </cell>
        </row>
        <row r="62">
          <cell r="B62" t="str">
            <v>ANTICORROSIVO</v>
          </cell>
        </row>
        <row r="63">
          <cell r="B63" t="str">
            <v xml:space="preserve">ANTICORROSIVO </v>
          </cell>
        </row>
        <row r="64">
          <cell r="B64" t="str">
            <v>ARENA DE RIO</v>
          </cell>
        </row>
        <row r="65">
          <cell r="B65" t="str">
            <v>ARENA LAVADA DE PEÑA</v>
          </cell>
        </row>
        <row r="66">
          <cell r="B66" t="str">
            <v>ARBOL</v>
          </cell>
        </row>
        <row r="67">
          <cell r="B67" t="str">
            <v>ASFALTO TIPO 190/220 200 kg</v>
          </cell>
        </row>
        <row r="68">
          <cell r="B68" t="str">
            <v>BALA DULUX 2X20W, REFLECTOR EN ALUMINIO BRILLADO. DIAMETRO 20,5 CMS, ACABADO BLANCO. INCLUYE 2 BOMBILLOS DULUX 20W ROSCA, LUZ 6500K</v>
          </cell>
        </row>
        <row r="69">
          <cell r="B69" t="str">
            <v>BALA FLUORESCENTE 2X26 CON BOMBILLOS AHORRADORES</v>
          </cell>
        </row>
        <row r="70">
          <cell r="B70" t="str">
            <v>BALDOSA EN GRANITO ALFA</v>
          </cell>
        </row>
        <row r="71">
          <cell r="B71" t="str">
            <v>BALDOSA PORCELANATICO</v>
          </cell>
        </row>
        <row r="72">
          <cell r="B72" t="str">
            <v>BARNIZ</v>
          </cell>
        </row>
        <row r="73">
          <cell r="B73" t="str">
            <v>BANDEJA PORTACABLES 60X8</v>
          </cell>
        </row>
        <row r="74">
          <cell r="B74" t="str">
            <v>BASE PARA FOTOCELDA CON SOPORTE</v>
          </cell>
        </row>
        <row r="75">
          <cell r="B75" t="str">
            <v>BISAGRAS</v>
          </cell>
        </row>
        <row r="76">
          <cell r="B76" t="str">
            <v>BISAGRAS PARA VENTANAS METALICAS</v>
          </cell>
        </row>
        <row r="77">
          <cell r="B77" t="str">
            <v>BISAGRAS PUERTAS COCINA</v>
          </cell>
        </row>
        <row r="78">
          <cell r="B78" t="str">
            <v>BISEL PARA VIDRIO ESPEJO</v>
          </cell>
        </row>
        <row r="79">
          <cell r="B79" t="str">
            <v>BLOQUE No. 3</v>
          </cell>
        </row>
        <row r="80">
          <cell r="B80" t="str">
            <v xml:space="preserve">BLOQUE No. 4 </v>
          </cell>
        </row>
        <row r="81">
          <cell r="B81" t="str">
            <v xml:space="preserve">BLOQUE No. 5 </v>
          </cell>
        </row>
        <row r="82">
          <cell r="B82" t="str">
            <v xml:space="preserve">Boca puerta en mármol,  incluye nariz redonda </v>
          </cell>
        </row>
        <row r="83">
          <cell r="B83" t="str">
            <v>BOQUILLA TERMINAL PVC 1"</v>
          </cell>
        </row>
        <row r="84">
          <cell r="B84" t="str">
            <v>BOSEL</v>
          </cell>
        </row>
        <row r="85">
          <cell r="B85" t="str">
            <v>BOMBAS PARA SISTEMA DE PLANTA TRATAMIENTO</v>
          </cell>
        </row>
        <row r="86">
          <cell r="B86" t="str">
            <v>BRAZO HIDRAULICO</v>
          </cell>
        </row>
        <row r="87">
          <cell r="B87" t="str">
            <v>BROCA DE 5/8"</v>
          </cell>
        </row>
        <row r="88">
          <cell r="B88" t="str">
            <v>BROCAS 1/2"</v>
          </cell>
        </row>
        <row r="89">
          <cell r="B89" t="str">
            <v>BROCAS 1/4"</v>
          </cell>
        </row>
        <row r="90">
          <cell r="B90" t="str">
            <v>BROCAS, GRAPAS, CHAZOS Y TORNILLOS</v>
          </cell>
        </row>
        <row r="91">
          <cell r="B91" t="str">
            <v>BUSHING 4"X2" A.C.</v>
          </cell>
        </row>
        <row r="92">
          <cell r="B92" t="str">
            <v>CABALLETE ETERNIT</v>
          </cell>
        </row>
        <row r="93">
          <cell r="B93" t="str">
            <v>CABALLETE THERMOACUSTICA DE 2.00X0.70</v>
          </cell>
        </row>
        <row r="94">
          <cell r="B94" t="str">
            <v>CABLE #4 COBRE DESNUDO</v>
          </cell>
        </row>
        <row r="95">
          <cell r="B95" t="str">
            <v>Cable 10 THWN/THHN Cu-AWG 600V</v>
          </cell>
        </row>
        <row r="96">
          <cell r="B96" t="str">
            <v>cable 2/0</v>
          </cell>
        </row>
        <row r="97">
          <cell r="B97" t="str">
            <v>Cable 8 THWN/THHN Cu-AWG 600V</v>
          </cell>
        </row>
        <row r="98">
          <cell r="B98" t="str">
            <v>CABLE ANTIFRAUDE #8</v>
          </cell>
        </row>
        <row r="99">
          <cell r="B99" t="str">
            <v xml:space="preserve">CABLE BLINDADO COAXIAL RG59 U TV </v>
          </cell>
        </row>
        <row r="100">
          <cell r="B100" t="str">
            <v>CABLE DUPLEX DE 2X16</v>
          </cell>
        </row>
        <row r="101">
          <cell r="B101" t="str">
            <v>Cable 12 THWN/THHN Cu-AWG 600V</v>
          </cell>
        </row>
        <row r="102">
          <cell r="B102" t="str">
            <v>Cable 14 THWN/THHN Cu-AWG 600V</v>
          </cell>
        </row>
        <row r="103">
          <cell r="B103" t="str">
            <v>Cable 8 THWN/THHN Cu-AWG 600V</v>
          </cell>
        </row>
        <row r="104">
          <cell r="B104" t="str">
            <v>CABLE ENCAUCHETADO 3#4+1#6 T</v>
          </cell>
        </row>
        <row r="105">
          <cell r="B105" t="str">
            <v>CABLE DE COBRE DESNUDO No.12 AWG</v>
          </cell>
        </row>
        <row r="106">
          <cell r="B106" t="str">
            <v>CABLE No. 12 T</v>
          </cell>
        </row>
        <row r="107">
          <cell r="B107" t="str">
            <v>CABLE PARA SEÑALES SISTEMA CONTRA INCENDIO  2 PARES (2X22AWG) NPLF AISLAMIENTO EN PVC DE ACUERDO A LAS NORMAS IEC189, IEC708</v>
          </cell>
        </row>
        <row r="108">
          <cell r="B108" t="str">
            <v>CABLE TELEFONICO 2 PARES</v>
          </cell>
        </row>
        <row r="109">
          <cell r="B109" t="str">
            <v>CAJA 2400</v>
          </cell>
        </row>
        <row r="110">
          <cell r="B110" t="str">
            <v>CAJA 5800</v>
          </cell>
        </row>
        <row r="111">
          <cell r="B111" t="str">
            <v>CAJA MEDIDOR ACUEDUCTO CON TAPA Y CERRADURA</v>
          </cell>
        </row>
        <row r="112">
          <cell r="B112" t="str">
            <v>CAJA MEDIDOR DE AGUA 60*28*14</v>
          </cell>
        </row>
        <row r="113">
          <cell r="B113" t="str">
            <v>CAJA MONOFASICA DE 4 CIRCUITOS CON TACOS</v>
          </cell>
        </row>
        <row r="114">
          <cell r="B114" t="str">
            <v>CAJA OCTOGONAL GALVANIZADA (CAJA EMP GALV.OCTAGONAL 4")</v>
          </cell>
        </row>
        <row r="115">
          <cell r="B115" t="str">
            <v>CAJA METALICA AMPLIFICADOR TV</v>
          </cell>
        </row>
        <row r="116">
          <cell r="B116" t="str">
            <v>CAJA SENCILLA CONDUIT (CAJA EMP GALV.RECTANG. 2X4")</v>
          </cell>
        </row>
        <row r="117">
          <cell r="B117" t="str">
            <v xml:space="preserve">CAJAS DE 20X25X10 CM PARA CONEXIÓN </v>
          </cell>
        </row>
        <row r="118">
          <cell r="B118" t="str">
            <v>CALENTADOR ELECTRICO 20 GL 120 V HACEB</v>
          </cell>
        </row>
        <row r="119">
          <cell r="B119" t="str">
            <v>CARBURO BLANCO</v>
          </cell>
        </row>
        <row r="120">
          <cell r="B120" t="str">
            <v>CAOLÍN</v>
          </cell>
        </row>
        <row r="121">
          <cell r="B121" t="str">
            <v>CAPACETE 1"</v>
          </cell>
        </row>
        <row r="122">
          <cell r="B122" t="str">
            <v>CASETÓN DE GUADUA h=0.42</v>
          </cell>
        </row>
        <row r="124">
          <cell r="B124" t="str">
            <v>CEDRO CAQUETA</v>
          </cell>
        </row>
        <row r="125">
          <cell r="B125" t="str">
            <v xml:space="preserve">CELDA METÁLICA -LÁMINA COLD-ROLLED PARA  TRANSFORMADOR </v>
          </cell>
        </row>
        <row r="126">
          <cell r="B126" t="str">
            <v>CEMENTO MARINO</v>
          </cell>
        </row>
        <row r="127">
          <cell r="B127" t="str">
            <v>CEMENTO BLANCO</v>
          </cell>
        </row>
        <row r="128">
          <cell r="B128" t="str">
            <v>CEMENTO GRIS</v>
          </cell>
        </row>
        <row r="129">
          <cell r="B129" t="str">
            <v xml:space="preserve">CERAMICA </v>
          </cell>
        </row>
        <row r="130">
          <cell r="B130" t="str">
            <v>CERRADURA INAFER</v>
          </cell>
        </row>
        <row r="131">
          <cell r="B131" t="str">
            <v>CERRADURA POMA MADERA ALCOBA</v>
          </cell>
        </row>
        <row r="132">
          <cell r="B132" t="str">
            <v>CERRADURA POMA PUERTAS</v>
          </cell>
        </row>
        <row r="133">
          <cell r="B133" t="str">
            <v>CENEFA EN MADERA DE 0.12 TINTADA</v>
          </cell>
        </row>
        <row r="134">
          <cell r="B134" t="str">
            <v>CERROJO EN ACERO INOXIDABLE</v>
          </cell>
        </row>
        <row r="135">
          <cell r="B135" t="str">
            <v>CERRADURA SCHLAGE BAÑO  A40S Cromado Mate</v>
          </cell>
        </row>
        <row r="136">
          <cell r="B136" t="str">
            <v>CHEQUE HORIZONTAL 1/2"</v>
          </cell>
        </row>
        <row r="137">
          <cell r="B137" t="str">
            <v>CHEQUE R&amp;W Roscado 3/4" Ref. 236</v>
          </cell>
        </row>
        <row r="138">
          <cell r="B138" t="str">
            <v>CIELO RASO Star Orion ( perfileria aluminio 1" )</v>
          </cell>
        </row>
        <row r="139">
          <cell r="B139" t="str">
            <v>CILINDRO DE GAS PROPANO</v>
          </cell>
        </row>
        <row r="140">
          <cell r="B140" t="str">
            <v>CINTA BANDIT 1/2" CON GRAPAS</v>
          </cell>
        </row>
        <row r="141">
          <cell r="B141" t="str">
            <v>CINTA PAPEL</v>
          </cell>
        </row>
        <row r="142">
          <cell r="B142" t="str">
            <v>CINTA TEFLÓN 10 m 1/2"</v>
          </cell>
        </row>
        <row r="143">
          <cell r="B143" t="str">
            <v>CLOSET</v>
          </cell>
        </row>
        <row r="144">
          <cell r="B144" t="str">
            <v>COCINA INTEGRAL</v>
          </cell>
        </row>
        <row r="145">
          <cell r="B145" t="str">
            <v>CODO 90° 1/4 CxC SANITARIO 3" Pavco</v>
          </cell>
        </row>
        <row r="146">
          <cell r="B146" t="str">
            <v>CODO 90° 1/4 CxC SANITARIO 4" Pavco</v>
          </cell>
        </row>
        <row r="147">
          <cell r="B147" t="str">
            <v>CODO 90° 1/4 CxE SANITARIO 2"</v>
          </cell>
        </row>
        <row r="148">
          <cell r="B148" t="str">
            <v>CODO 90° 4" EXTREMO BRIDADO</v>
          </cell>
        </row>
        <row r="149">
          <cell r="B149" t="str">
            <v>CODO 90° PRESIÓN PVC   3/4" Pavco</v>
          </cell>
        </row>
        <row r="150">
          <cell r="B150" t="str">
            <v>CODO 90° PRESIÓN PVC 1 1/2" Pavco</v>
          </cell>
        </row>
        <row r="151">
          <cell r="B151" t="str">
            <v>CODO PRESIÓN           1"</v>
          </cell>
        </row>
        <row r="152">
          <cell r="B152" t="str">
            <v>COMBO SANITARIO BLANCO AHORRADOR</v>
          </cell>
        </row>
        <row r="153">
          <cell r="B153" t="str">
            <v>CONCERTINA EN ACERO INOXIDABLE DE 18"</v>
          </cell>
        </row>
        <row r="154">
          <cell r="B154" t="str">
            <v>CONCRETO DE 1500 PSI</v>
          </cell>
        </row>
        <row r="155">
          <cell r="B155" t="str">
            <v>CONCRETO DE 2000 PSI</v>
          </cell>
        </row>
        <row r="156">
          <cell r="B156" t="str">
            <v>CONCRETO DE 2500 PSI</v>
          </cell>
        </row>
        <row r="157">
          <cell r="B157" t="str">
            <v>CONCRETO DE 3000 PSI</v>
          </cell>
        </row>
        <row r="158">
          <cell r="B158" t="str">
            <v>CONCRETO DE 3500 PSI</v>
          </cell>
        </row>
        <row r="159">
          <cell r="B159" t="str">
            <v>CONCRETO DE 4000 PSI</v>
          </cell>
        </row>
        <row r="160">
          <cell r="B160" t="str">
            <v>CONCRETO TREMIE TORNILLO DE 3000 PSI</v>
          </cell>
        </row>
        <row r="161">
          <cell r="B161" t="str">
            <v>CONCRETO TREMIE TORNILLO DE 4000 PSI</v>
          </cell>
        </row>
        <row r="162">
          <cell r="B162" t="str">
            <v>CONCRETO DE 3500 PSI BAJA PERMEABILIDAD</v>
          </cell>
        </row>
        <row r="163">
          <cell r="B163" t="str">
            <v>COPA ESMERIL</v>
          </cell>
        </row>
        <row r="164">
          <cell r="B164" t="str">
            <v>COPA SIERRA</v>
          </cell>
        </row>
        <row r="165">
          <cell r="B165" t="str">
            <v>CORREA EN MADERA</v>
          </cell>
        </row>
        <row r="166">
          <cell r="B166" t="str">
            <v>CORREA METALICA</v>
          </cell>
        </row>
        <row r="167">
          <cell r="B167" t="str">
            <v>CORTACIRCUITOS 15 KV-100 AMPERIOS-</v>
          </cell>
        </row>
        <row r="168">
          <cell r="B168" t="str">
            <v xml:space="preserve">Cortina corrida Automática tipo Blackout, h= 1.10 m </v>
          </cell>
        </row>
        <row r="169">
          <cell r="B169" t="str">
            <v>CURVA 90º PVC 1/2"</v>
          </cell>
        </row>
        <row r="170">
          <cell r="B170" t="str">
            <v>DESAGUE LAVAMANOS SENCILLO Gerfor GF-581084</v>
          </cell>
        </row>
        <row r="171">
          <cell r="B171" t="str">
            <v>DESAGUE ORINAL 1 1/2"</v>
          </cell>
        </row>
        <row r="172">
          <cell r="B172" t="str">
            <v>DESCARGADOR DE SOBRETENSION TIPO  LINEA 12 KV- 10 KA-</v>
          </cell>
        </row>
        <row r="173">
          <cell r="B173" t="str">
            <v xml:space="preserve">DESCARGADOR FRANKLIN DE 5 PUNTAS </v>
          </cell>
        </row>
        <row r="174">
          <cell r="B174" t="str">
            <v>DIAGONALES</v>
          </cell>
        </row>
        <row r="175">
          <cell r="B175" t="str">
            <v>DILATACION BRONCE</v>
          </cell>
        </row>
        <row r="176">
          <cell r="B176" t="str">
            <v>DILATACIÓN EN BRONCE PC13</v>
          </cell>
        </row>
        <row r="177">
          <cell r="B177" t="str">
            <v>DINTELES EN CONCRETO h=0.15m x 0.2m (2500 PSI Mezcla 1:3:3)</v>
          </cell>
        </row>
        <row r="178">
          <cell r="B178" t="str">
            <v>DISCO CORTE LADRILLO Y7O CONCRETO</v>
          </cell>
        </row>
        <row r="179">
          <cell r="B179" t="str">
            <v>DISCO PARA CORTE METAL</v>
          </cell>
        </row>
        <row r="180">
          <cell r="B180" t="str">
            <v>DISPENSADOR JABON</v>
          </cell>
        </row>
        <row r="181">
          <cell r="B181" t="str">
            <v>DUCHA Antivandalica Docol DO-17125106</v>
          </cell>
        </row>
        <row r="182">
          <cell r="B182" t="str">
            <v>DUCHA CON MEZCLADOR</v>
          </cell>
        </row>
        <row r="183">
          <cell r="B183" t="str">
            <v>DUCHA CON REGISTRO</v>
          </cell>
        </row>
        <row r="184">
          <cell r="B184" t="str">
            <v>DUCHA ELECTRICA</v>
          </cell>
        </row>
        <row r="185">
          <cell r="B185" t="str">
            <v>DURMIENTE ABARCO 4 m</v>
          </cell>
        </row>
        <row r="186">
          <cell r="B186" t="str">
            <v>DURMIENTE ORDINARIO DE 3 MTS</v>
          </cell>
        </row>
        <row r="187">
          <cell r="B187" t="str">
            <v>ELEMENTOS FIJACION MANTO</v>
          </cell>
        </row>
        <row r="188">
          <cell r="B188" t="str">
            <v>EMPAQUES</v>
          </cell>
        </row>
        <row r="189">
          <cell r="B189" t="str">
            <v>EMULSION ASFALTICA</v>
          </cell>
        </row>
        <row r="190">
          <cell r="B190" t="str">
            <v>ENCHAPE  DE 20X30</v>
          </cell>
        </row>
        <row r="191">
          <cell r="B191" t="str">
            <v>ENCHAPE CERAMICA BLANCO</v>
          </cell>
        </row>
        <row r="192">
          <cell r="B192" t="str">
            <v>Enchape paredes interiores Triplex Cedro Tintillad</v>
          </cell>
        </row>
        <row r="193">
          <cell r="B193" t="str">
            <v xml:space="preserve">EQUIPO AUTOMÁTICO PARA ALUMBRADO DE EMERGENCIA REFERENCIA ILURAM IL3-2H  </v>
          </cell>
        </row>
        <row r="194">
          <cell r="B194" t="str">
            <v xml:space="preserve">EQUIPO DE MEDICION  EN MEDIA TENSION </v>
          </cell>
        </row>
        <row r="195">
          <cell r="B195" t="str">
            <v>ESGRAFIADO PINTUCO 4 GALONES 30 KG</v>
          </cell>
        </row>
        <row r="196">
          <cell r="B196" t="str">
            <v>ESMALTE  Sobre lamina lineal Tipo pintulx anoloc verde bronce.</v>
          </cell>
        </row>
        <row r="197">
          <cell r="B197" t="str">
            <v>ESMALTE  Sobre lamina llena Tipo pintulx</v>
          </cell>
        </row>
        <row r="198">
          <cell r="B198" t="str">
            <v>ESMALTE ANTIHUMEDAD LAVABLE</v>
          </cell>
        </row>
        <row r="199">
          <cell r="B199" t="str">
            <v>ESMALTE SINTÉTICO PINTULUX</v>
          </cell>
        </row>
        <row r="200">
          <cell r="B200" t="str">
            <v>ESPEJO BORDE BISELADO DE 0.70X1.00</v>
          </cell>
        </row>
        <row r="201">
          <cell r="B201" t="str">
            <v>ESPEJO DE SEGURIDAD DE 40 CM</v>
          </cell>
        </row>
        <row r="202">
          <cell r="B202" t="str">
            <v>ESTACAS</v>
          </cell>
        </row>
        <row r="203">
          <cell r="B203" t="str">
            <v>ESTACIUON MANUAL DE APERTURA REF. BDS121/e SIEMENS o similar en marca reconocida</v>
          </cell>
        </row>
        <row r="204">
          <cell r="B204" t="str">
            <v>ESTRUCTURA CIELORASO DRYWALL(OMEGA-ANGULO-PARAL-TORNILLOS)</v>
          </cell>
        </row>
        <row r="205">
          <cell r="B205" t="str">
            <v>ESTRUCTURA CONEXIÓN RED TRENZADA CONJUNTO LA 320</v>
          </cell>
        </row>
        <row r="206">
          <cell r="B206" t="str">
            <v>ESTRUCTURA CONEXIÓN RED TRENZADA CONJUNTO LA 321</v>
          </cell>
        </row>
        <row r="207">
          <cell r="B207" t="str">
            <v>ESTRUCTURA CONEXIÓN RED TRENZADA CONJUNTO LA 324</v>
          </cell>
        </row>
        <row r="208">
          <cell r="B208" t="str">
            <v>ESQUINERO PLASTICO 2m</v>
          </cell>
        </row>
        <row r="209">
          <cell r="B209" t="str">
            <v>ESTUCO PLASTICO</v>
          </cell>
        </row>
        <row r="210">
          <cell r="B210" t="str">
            <v>ESTUFA CHALLENGER DE EMPOTRAR 4 PUESTOS ELECTRICA</v>
          </cell>
        </row>
        <row r="211">
          <cell r="B211" t="str">
            <v>ESTUFA DE EMPOTRAR MIXTA 4 PUESTOS</v>
          </cell>
        </row>
        <row r="212">
          <cell r="B212" t="str">
            <v>ESTUFA ELECTRICA 2 PUESTOS</v>
          </cell>
        </row>
        <row r="213">
          <cell r="B213" t="str">
            <v>EXTRAXTOR DE OLOR DE 20X20</v>
          </cell>
        </row>
        <row r="214">
          <cell r="B214" t="str">
            <v>Fachada Closet 4 Ptas Cedro ( Tintillado )</v>
          </cell>
        </row>
        <row r="215">
          <cell r="B215" t="str">
            <v>FIJADORES DE ALA</v>
          </cell>
        </row>
        <row r="216">
          <cell r="B216" t="str">
            <v>FILTRO AEROBICO CON ACC.</v>
          </cell>
        </row>
        <row r="217">
          <cell r="B217" t="str">
            <v>FILTRO DE DRENAJE 0.5 x 0.5 CON RELLENO EN GRAVILLA DE RIO 3/4" - 1" (SIN EXCAVACIÓN)</v>
          </cell>
        </row>
        <row r="218">
          <cell r="B218" t="str">
            <v>FORMALETA ENTREPISOS, con camilla</v>
          </cell>
        </row>
        <row r="219">
          <cell r="B219" t="str">
            <v>GANCHOS ANCLAJES TEJA THERMOACUSTICA</v>
          </cell>
        </row>
        <row r="220">
          <cell r="B220" t="str">
            <v>GANCHO TEJA ETERNIT 55 mm</v>
          </cell>
        </row>
        <row r="221">
          <cell r="B221" t="str">
            <v>GEOTEXTIL NO TEJIDO</v>
          </cell>
        </row>
        <row r="222">
          <cell r="B222" t="str">
            <v>GEOTEXTIL TR 4000</v>
          </cell>
        </row>
        <row r="223">
          <cell r="B223" t="str">
            <v>GRANITO TRAVERTINO</v>
          </cell>
        </row>
        <row r="224">
          <cell r="B224" t="str">
            <v xml:space="preserve">GRAVILLA </v>
          </cell>
        </row>
        <row r="225">
          <cell r="B225" t="str">
            <v>GRIFERIA AHORRADORA TIPO PUSH</v>
          </cell>
        </row>
        <row r="226">
          <cell r="B226" t="str">
            <v>GRIFERIA LAVAMANOS LINEA FENIX 4"</v>
          </cell>
        </row>
        <row r="227">
          <cell r="B227" t="str">
            <v>GUARDAESCOBA EN CERAMICA</v>
          </cell>
        </row>
        <row r="228">
          <cell r="B228" t="str">
            <v>GUARDAESCOBA EN GRANADILLO</v>
          </cell>
        </row>
        <row r="229">
          <cell r="B229" t="str">
            <v>GRIFERIA LAVAPLATOS GRIVAL LINEA AMARETO</v>
          </cell>
        </row>
        <row r="230">
          <cell r="B230" t="str">
            <v>GUARDAESCOBA PORCELANATO</v>
          </cell>
        </row>
        <row r="231">
          <cell r="B231" t="str">
            <v>IGAS GRIS - Masilla plastica 25210351</v>
          </cell>
        </row>
        <row r="232">
          <cell r="B232" t="str">
            <v>IMPRIMANTE DE VINILO</v>
          </cell>
        </row>
        <row r="233">
          <cell r="B233" t="str">
            <v>HERRAJES MUEBLES MADERA</v>
          </cell>
        </row>
        <row r="234">
          <cell r="B234" t="str">
            <v>Interior Closet en triplex cedro (Tintillado )</v>
          </cell>
        </row>
        <row r="235">
          <cell r="B235" t="str">
            <v>INTERRUPTOR CAJA MOLDEADA 3X40A / 25KA. CALIDAD MERLIN GERIN, SIEMENS O SUPERIOR</v>
          </cell>
        </row>
        <row r="236">
          <cell r="B236" t="str">
            <v>INTERRUPTOR CAJA MOLDEADA 3X80A / 50KA - 240V.</v>
          </cell>
        </row>
        <row r="237">
          <cell r="B237" t="str">
            <v>INTERRUPTOR DE TRANSFERENCIA TIPO SECCIONADOR TRIPOLAR</v>
          </cell>
        </row>
        <row r="238">
          <cell r="B238" t="str">
            <v xml:space="preserve">INTERRUPTOR DOBLE </v>
          </cell>
        </row>
        <row r="239">
          <cell r="B239" t="str">
            <v>INTERRUPTOR DOBLE CONMUTABLE</v>
          </cell>
        </row>
        <row r="240">
          <cell r="B240" t="str">
            <v>INTERRUPTOR ENCHUFABLE DE 2X20  A - 240 v - 10 ka</v>
          </cell>
        </row>
        <row r="241">
          <cell r="B241" t="str">
            <v>INTERRUPTOR ENCHUFABLE DE 2X30  A - 240 v - 10 ka</v>
          </cell>
        </row>
        <row r="242">
          <cell r="B242" t="str">
            <v xml:space="preserve">INTERRUPTOR SENCILLO </v>
          </cell>
        </row>
        <row r="243">
          <cell r="B243" t="str">
            <v>INTERRUPTOR SENCILLO CONMUTABLE CON LUZ PILOTO</v>
          </cell>
        </row>
        <row r="244">
          <cell r="B244" t="str">
            <v>INTERRUPTOR SENCILLOCON LUZ PILOTO</v>
          </cell>
        </row>
        <row r="245">
          <cell r="B245" t="str">
            <v>INTERRUPTORES ENCHUFABLES DE 1X15  A - 240 v - 10 ka</v>
          </cell>
        </row>
        <row r="246">
          <cell r="B246" t="str">
            <v>INTERRUPTORES ENCHUFABLES DE 1X20  A - 240 v - 10 kA</v>
          </cell>
        </row>
        <row r="247">
          <cell r="B247" t="str">
            <v>INTERRUPTORES ENCHUFABLES DE 3X30  A - 240 v - 10 ka</v>
          </cell>
        </row>
        <row r="248">
          <cell r="B248" t="str">
            <v>Jabonera - GRIVAL</v>
          </cell>
        </row>
        <row r="249">
          <cell r="B249" t="str">
            <v>Jabonera Ducha - GRIVAL</v>
          </cell>
        </row>
        <row r="250">
          <cell r="B250" t="str">
            <v>KORAZA Pintuco</v>
          </cell>
        </row>
        <row r="251">
          <cell r="B251" t="str">
            <v>LACA</v>
          </cell>
        </row>
        <row r="252">
          <cell r="B252" t="str">
            <v>LACA PARA MADERA</v>
          </cell>
        </row>
        <row r="253">
          <cell r="B253" t="str">
            <v>LADRILLO PORTANTE 12X29X9</v>
          </cell>
        </row>
        <row r="254">
          <cell r="B254" t="str">
            <v>Ladrillo Prensado</v>
          </cell>
        </row>
        <row r="255">
          <cell r="B255" t="str">
            <v>LADRILLO RECOCIDO</v>
          </cell>
        </row>
        <row r="256">
          <cell r="B256" t="str">
            <v>LADRILLO TOLETE COMUN RECOCIDO</v>
          </cell>
        </row>
        <row r="257">
          <cell r="B257" t="str">
            <v>LÁMINA COLD ROLLED Cal.16 (1.22x 2.44 )</v>
          </cell>
        </row>
        <row r="258">
          <cell r="B258" t="str">
            <v xml:space="preserve">LÁMINA COLD ROLLED Cal.18 </v>
          </cell>
        </row>
        <row r="259">
          <cell r="B259" t="str">
            <v>LÁMINA COLD ROLLED Cal.18 (1.22x 2.44 )</v>
          </cell>
        </row>
        <row r="260">
          <cell r="B260" t="str">
            <v>LÁMINA COLD ROLLED Cal.20 (1.00x 2.00 )</v>
          </cell>
        </row>
        <row r="261">
          <cell r="B261" t="str">
            <v>LÁMINA COLD ROLLED Cal.20 (1.22x 2.44 )</v>
          </cell>
        </row>
        <row r="262">
          <cell r="B262" t="str">
            <v>LAMINA DE ACRILICO DE 0.60X2.44 DE 1.80 mm</v>
          </cell>
        </row>
        <row r="263">
          <cell r="B263" t="str">
            <v>LAMINA COLABORANTE METALDECK 2" GRADO 40 CAL 22</v>
          </cell>
        </row>
        <row r="264">
          <cell r="B264" t="str">
            <v>LAMINA DE ACRILICO DE 1.20X1.80 DE 3.0 mm con color</v>
          </cell>
        </row>
        <row r="265">
          <cell r="B265" t="str">
            <v>LAMINA DE ACRILICO DE 1.20X1.80 DE 3.0 mm sin color</v>
          </cell>
        </row>
        <row r="266">
          <cell r="B266" t="str">
            <v>LAMINA DE ACRILICO DE 1.20X1.80 DE 3.00 mm</v>
          </cell>
        </row>
        <row r="267">
          <cell r="B267" t="str">
            <v>LAMINA DRY WALL 1.22X2.44</v>
          </cell>
        </row>
        <row r="268">
          <cell r="B268" t="str">
            <v>LAMINA EN ACRILICO DE 0.61X2,44 DE 1,8 mm</v>
          </cell>
        </row>
        <row r="269">
          <cell r="B269" t="str">
            <v>LAMINA GALVANIZADA DE 1.00X2.00 CAL  22</v>
          </cell>
        </row>
        <row r="270">
          <cell r="B270" t="str">
            <v>LAMINA GALVANIZADA DE 1.00X2.00 CAL  24</v>
          </cell>
        </row>
        <row r="271">
          <cell r="B271" t="str">
            <v>LAMINA GALVANIZADA DE 1.00X2.00 CAL  26</v>
          </cell>
        </row>
        <row r="272">
          <cell r="B272" t="str">
            <v>LAMINA GALVANIZADA DE 1.22X2.44 CAL  22</v>
          </cell>
        </row>
        <row r="273">
          <cell r="B273" t="str">
            <v>LAMINA SUPERBOARD 1.22X2.44</v>
          </cell>
        </row>
        <row r="274">
          <cell r="B274" t="str">
            <v>LIMATESA ETERNIT P7 L=1.14</v>
          </cell>
        </row>
        <row r="275">
          <cell r="B275" t="str">
            <v>LAMINAS DURACUSTIC</v>
          </cell>
        </row>
        <row r="276">
          <cell r="B276" t="str">
            <v>LAMINAS EN ACRILICO DE 60X60</v>
          </cell>
        </row>
        <row r="277">
          <cell r="B277" t="str">
            <v>LAMPARA DE 2x32</v>
          </cell>
        </row>
        <row r="278">
          <cell r="B278" t="str">
            <v xml:space="preserve">Lampara para luminaria - sodio 150 WATTS. </v>
          </cell>
        </row>
        <row r="279">
          <cell r="B279" t="str">
            <v>LAMPARA TIPO INCANDESCENTE DE 32 W</v>
          </cell>
        </row>
        <row r="280">
          <cell r="B280" t="str">
            <v>LAMPARA OJO DE BUEY</v>
          </cell>
        </row>
        <row r="281">
          <cell r="B281" t="str">
            <v>LAVAMANOS DE INCRUSTAR LINEA SAN LORENZO</v>
          </cell>
        </row>
        <row r="282">
          <cell r="B282" t="str">
            <v>LAVAPLATOS EN ACERO</v>
          </cell>
        </row>
        <row r="283">
          <cell r="B283" t="str">
            <v>LIJA</v>
          </cell>
        </row>
        <row r="284">
          <cell r="B284" t="str">
            <v xml:space="preserve">LIJA </v>
          </cell>
        </row>
        <row r="285">
          <cell r="B285" t="str">
            <v>LIMPIADOR PVC DE 1/4</v>
          </cell>
        </row>
        <row r="286">
          <cell r="B286" t="str">
            <v>LISTON ORDINARIO</v>
          </cell>
        </row>
        <row r="287">
          <cell r="B287" t="str">
            <v>LISTÓN CEDRO MACHO 5x2 cm.</v>
          </cell>
        </row>
        <row r="288">
          <cell r="B288" t="str">
            <v>LISTON EN OTOBO PARA CIELORRASO</v>
          </cell>
        </row>
        <row r="289">
          <cell r="B289" t="str">
            <v>LLAVE MANGUERA DE 1/2"</v>
          </cell>
        </row>
        <row r="290">
          <cell r="B290" t="str">
            <v>LLAVE PARA URINARIO</v>
          </cell>
        </row>
        <row r="291">
          <cell r="B291" t="str">
            <v>LOCKER METALICO DE 0.45X2.00</v>
          </cell>
        </row>
        <row r="292">
          <cell r="B292" t="str">
            <v>LOGO ACUEDUCTO EN ACERO DE 2.00X0.80</v>
          </cell>
        </row>
        <row r="293">
          <cell r="B293" t="str">
            <v>Luminaria abierta tipo INDULUX AA Sodio 400 WATTS.Pantalla de aluminio o policarbonato prismático, 633mmX482mm</v>
          </cell>
        </row>
        <row r="294">
          <cell r="B294" t="str">
            <v xml:space="preserve">Luminaria completa fluorescente  TMS028 2xTL-D36W HFS 20 CMx 120 cm 120 voltios. </v>
          </cell>
        </row>
        <row r="295">
          <cell r="B295" t="str">
            <v>Luminaria horizontal cerrada carcaza enteriza Sodio de alta presion  Potencia: 150W 208/220 Voltios . Incluye lampara y fotocelda</v>
          </cell>
        </row>
        <row r="296">
          <cell r="B296" t="str">
            <v>LUMINARIA HORIZONTAL CERRADA DE 150 VATIOS-BOMBILLO SODIO ALTA PRESION</v>
          </cell>
        </row>
        <row r="297">
          <cell r="B297" t="str">
            <v>LUMINARIA HORIZONTAL CERRADA DE 70 VATIOS-BOMBILLO SODIO ALTA PRESION</v>
          </cell>
        </row>
        <row r="298">
          <cell r="B298" t="str">
            <v xml:space="preserve">Luminaria tipo reflector ROY ALHPA Ref: QUIMBAYA 70 WATTS 208 V. </v>
          </cell>
        </row>
        <row r="299">
          <cell r="B299" t="str">
            <v>MADERA GRANADILLO</v>
          </cell>
        </row>
        <row r="300">
          <cell r="B300" t="str">
            <v xml:space="preserve">MALLA ELECTROSOLDADA </v>
          </cell>
        </row>
        <row r="301">
          <cell r="B301" t="str">
            <v>MALLA ELECTROSOLDADA M-084</v>
          </cell>
        </row>
        <row r="302">
          <cell r="B302" t="str">
            <v xml:space="preserve">MALLA ELECTROSOLDADA  6mm 15X15  6.00X2.35  42.20 KG </v>
          </cell>
        </row>
        <row r="303">
          <cell r="B303" t="str">
            <v>MALLA PROTECCION Ancho = 4 m</v>
          </cell>
        </row>
        <row r="304">
          <cell r="B304" t="str">
            <v>MALLA GALLINERO</v>
          </cell>
        </row>
        <row r="305">
          <cell r="B305" t="str">
            <v>MALLA ONDULADA CAL 10 DE 1 1/2" x 1 1/2"</v>
          </cell>
        </row>
        <row r="306">
          <cell r="B306" t="str">
            <v>MALLA ONDULADA Cal. 12 1 1/2" (Alambre galv.)</v>
          </cell>
        </row>
        <row r="307">
          <cell r="B307" t="str">
            <v>MALLA ONDULADA Cal. 8 1 3/4" (Alambre galv.)</v>
          </cell>
        </row>
        <row r="308">
          <cell r="B308" t="str">
            <v>MANGUERA FLEXIBLE DE CONEXIÓN</v>
          </cell>
        </row>
        <row r="309">
          <cell r="B309" t="str">
            <v>MANGUERAS DE LUCES TIPO AMERICANA</v>
          </cell>
        </row>
        <row r="310">
          <cell r="B310" t="str">
            <v>MANIJA VENTANA METALICA</v>
          </cell>
        </row>
        <row r="311">
          <cell r="B311" t="str">
            <v>MANIOBRA DE TRANSFORMADOR</v>
          </cell>
        </row>
        <row r="313">
          <cell r="B313" t="str">
            <v>MANTO ASFALTICO 10 M2</v>
          </cell>
        </row>
        <row r="314">
          <cell r="B314" t="str">
            <v>MARCO CAJA INSP. 40 x 40</v>
          </cell>
        </row>
        <row r="315">
          <cell r="B315" t="str">
            <v>MARCO CAJA INSP. 60 x 60</v>
          </cell>
        </row>
        <row r="316">
          <cell r="B316" t="str">
            <v>MARCO EN ACERO PARA TAPA CAJA CS 276</v>
          </cell>
        </row>
        <row r="317">
          <cell r="B317" t="str">
            <v>MARCO PUERTA MADERA</v>
          </cell>
        </row>
        <row r="318">
          <cell r="B318" t="str">
            <v>MARCO PUERTA METALICA</v>
          </cell>
        </row>
        <row r="319">
          <cell r="B319" t="str">
            <v>MARCO SENCILLO EN ANGULO EN ACERO A-37</v>
          </cell>
        </row>
        <row r="320">
          <cell r="B320" t="str">
            <v>MARCO VENTANA METALICA</v>
          </cell>
        </row>
        <row r="321">
          <cell r="B321" t="str">
            <v>MARCO Y CONTRAMARCO</v>
          </cell>
        </row>
        <row r="322">
          <cell r="B322" t="str">
            <v>MARCO Y TAPA EN ALFAJOR DE 0,30X0,30</v>
          </cell>
        </row>
        <row r="323">
          <cell r="B323" t="str">
            <v>MARMOLINA</v>
          </cell>
        </row>
        <row r="324">
          <cell r="B324" t="str">
            <v xml:space="preserve">MASILLA </v>
          </cell>
        </row>
        <row r="325">
          <cell r="B325" t="str">
            <v>MASTIL EN TUBO CONDUIT GALVANIZADO DE Ø1</v>
          </cell>
        </row>
        <row r="326">
          <cell r="B326" t="str">
            <v>MASTIQUE PARA JUNTAS</v>
          </cell>
        </row>
        <row r="327">
          <cell r="B327" t="str">
            <v>MATERIAL GRANULAR</v>
          </cell>
        </row>
        <row r="328">
          <cell r="B328" t="str">
            <v>MEDIDOR DE 1/2"</v>
          </cell>
        </row>
        <row r="329">
          <cell r="B329" t="str">
            <v>MEDIDOR DE AGUA      1/2"</v>
          </cell>
        </row>
        <row r="330">
          <cell r="B330" t="str">
            <v>MEDIDOR TRIFASICO TETRAFILAR 50(150)A 208-120V;</v>
          </cell>
        </row>
        <row r="331">
          <cell r="B331" t="str">
            <v>MEDIDORES DE 4"</v>
          </cell>
        </row>
        <row r="332">
          <cell r="B332" t="str">
            <v>MESON EN ACERO INOXIDABLE DE 60 cm CAL 20</v>
          </cell>
        </row>
        <row r="333">
          <cell r="B333" t="str">
            <v xml:space="preserve">MEZCLADOR LAVAPLATOS </v>
          </cell>
        </row>
        <row r="334">
          <cell r="B334" t="str">
            <v>MINISPLIT LG 18000 BTU</v>
          </cell>
        </row>
        <row r="335">
          <cell r="B335" t="str">
            <v>MORTERO 1:3 ( arena semilavada de peña )</v>
          </cell>
        </row>
        <row r="336">
          <cell r="B336" t="str">
            <v>MORTERO 1:4 ( arena semilavada )</v>
          </cell>
        </row>
        <row r="337">
          <cell r="B337" t="str">
            <v>MORTERO 1:3 IMPERMEABILIZADO</v>
          </cell>
        </row>
        <row r="338">
          <cell r="B338" t="str">
            <v>MORTERO 1:5</v>
          </cell>
        </row>
        <row r="339">
          <cell r="B339" t="str">
            <v>MURO EN LADRILLO TOLETE COMUN EN 0.125 CON PEGA DE MORTERO 1:5</v>
          </cell>
        </row>
        <row r="340">
          <cell r="B340" t="str">
            <v>NIPLE GALAVANIZADO DE 4" SH 40</v>
          </cell>
        </row>
        <row r="341">
          <cell r="B341" t="str">
            <v>ORINAL MEDIANO BLANCO PORCELANA</v>
          </cell>
        </row>
        <row r="342">
          <cell r="B342" t="str">
            <v>PABMERIL PLIEGO 9" x 11"</v>
          </cell>
        </row>
        <row r="343">
          <cell r="B343" t="str">
            <v>PARLANTE</v>
          </cell>
        </row>
        <row r="344">
          <cell r="B344" t="str">
            <v xml:space="preserve">PALETAS REFLECTIVAS DE SEÑALIZACION -CONOS-CINTA SEÑALI </v>
          </cell>
        </row>
        <row r="345">
          <cell r="B345" t="str">
            <v>PASTO</v>
          </cell>
        </row>
        <row r="346">
          <cell r="B346" t="str">
            <v>PEGACOR BLANCO</v>
          </cell>
        </row>
        <row r="347">
          <cell r="B347" t="str">
            <v>PEGACOR E-50</v>
          </cell>
        </row>
        <row r="348">
          <cell r="B348" t="str">
            <v>PEGANTE PARA GAS FUERZA MEDIA</v>
          </cell>
        </row>
        <row r="349">
          <cell r="B349" t="str">
            <v>PELICULA SAN BLASTING</v>
          </cell>
        </row>
        <row r="350">
          <cell r="B350" t="str">
            <v>Percha simple - GRIVAL</v>
          </cell>
        </row>
        <row r="351">
          <cell r="B351" t="str">
            <v>PERFIL ALN 173 DE 6 mts</v>
          </cell>
        </row>
        <row r="352">
          <cell r="B352" t="str">
            <v>PERFIL ALN 177 DE 6 mts</v>
          </cell>
        </row>
        <row r="353">
          <cell r="B353" t="str">
            <v>PERFIL ALN 292 DE 6 mts</v>
          </cell>
        </row>
        <row r="354">
          <cell r="B354" t="str">
            <v>PERFIL ESTRUCTURAL EN C 160*60 1.5mm</v>
          </cell>
        </row>
        <row r="355">
          <cell r="B355" t="str">
            <v>PIBOTES, RODACHINES, PARALES, OMEGAS</v>
          </cell>
        </row>
        <row r="356">
          <cell r="B356" t="str">
            <v>PIEDRA ESMERIL</v>
          </cell>
        </row>
        <row r="357">
          <cell r="B357" t="str">
            <v>PIEDRA MEDIA ZONGA</v>
          </cell>
        </row>
        <row r="358">
          <cell r="B358" t="str">
            <v>PIEDRA RAJON</v>
          </cell>
        </row>
        <row r="359">
          <cell r="B359" t="str">
            <v>PINTURA ACRILTEX</v>
          </cell>
        </row>
        <row r="360">
          <cell r="B360" t="str">
            <v>PINTURA Electrostatica (poliester gris )</v>
          </cell>
        </row>
        <row r="361">
          <cell r="B361" t="str">
            <v>PINTURA EPOXICA</v>
          </cell>
        </row>
        <row r="362">
          <cell r="B362" t="str">
            <v>PINTURA KORAZA</v>
          </cell>
        </row>
        <row r="363">
          <cell r="B363" t="str">
            <v>PINTURA BITUMINOSA</v>
          </cell>
        </row>
        <row r="364">
          <cell r="B364" t="str">
            <v>PINTURA VINILO TIPO 1</v>
          </cell>
        </row>
        <row r="365">
          <cell r="B365" t="str">
            <v>PISO EN CERAMICA DE 30X30</v>
          </cell>
        </row>
        <row r="366">
          <cell r="B366" t="str">
            <v>PISO EN MADERA GRANADILLO</v>
          </cell>
        </row>
        <row r="367">
          <cell r="B367" t="str">
            <v>PINTURA VINILO TIPO 2</v>
          </cell>
        </row>
        <row r="368">
          <cell r="B368" t="str">
            <v>PISO PORCELANATO</v>
          </cell>
        </row>
        <row r="369">
          <cell r="B369" t="str">
            <v>Porta rollos - GRIVAL Línea STYLO,</v>
          </cell>
        </row>
        <row r="370">
          <cell r="B370" t="str">
            <v>PLATINA DE  1/2" * 1/8</v>
          </cell>
        </row>
        <row r="371">
          <cell r="B371" t="str">
            <v xml:space="preserve">PLATINA DE  3/4" </v>
          </cell>
        </row>
        <row r="372">
          <cell r="B372" t="str">
            <v>PLATINA DE  3/4" X 1/8"</v>
          </cell>
        </row>
        <row r="373">
          <cell r="B373" t="str">
            <v>POLIETILENO No. 4</v>
          </cell>
        </row>
        <row r="374">
          <cell r="B374" t="str">
            <v>POLIETILENO No. 6</v>
          </cell>
        </row>
        <row r="375">
          <cell r="B375" t="str">
            <v>PRIMER ANTICORROSIVO</v>
          </cell>
        </row>
        <row r="376">
          <cell r="B376" t="str">
            <v>PUNTILLA 3/4"</v>
          </cell>
        </row>
        <row r="377">
          <cell r="B377" t="str">
            <v>PUNTILLA 1"</v>
          </cell>
        </row>
        <row r="378">
          <cell r="B378" t="str">
            <v>PUNTILLA 11/4"</v>
          </cell>
        </row>
        <row r="379">
          <cell r="B379" t="str">
            <v>PUNTILLA 11/2"</v>
          </cell>
        </row>
        <row r="380">
          <cell r="B380" t="str">
            <v>PUNTILLA 2"</v>
          </cell>
        </row>
        <row r="381">
          <cell r="B381" t="str">
            <v>PUNTILLA 21/2"</v>
          </cell>
        </row>
        <row r="386">
          <cell r="B386" t="str">
            <v>RECEBO B-200</v>
          </cell>
        </row>
        <row r="387">
          <cell r="B387" t="str">
            <v>RECEBO B-600</v>
          </cell>
        </row>
        <row r="388">
          <cell r="B388" t="str">
            <v>RECEBO COMÚN</v>
          </cell>
        </row>
        <row r="389">
          <cell r="B389" t="str">
            <v>RECEBO B-400</v>
          </cell>
        </row>
        <row r="390">
          <cell r="B390" t="str">
            <v>RED PARA ATERRIZAR SUBESTACION</v>
          </cell>
        </row>
        <row r="391">
          <cell r="B391" t="str">
            <v>RED TRENZADA CABLE 2X2+2</v>
          </cell>
        </row>
        <row r="392">
          <cell r="B392" t="str">
            <v>RED TRENZADA CABLE 3x1/0+1/0</v>
          </cell>
        </row>
        <row r="393">
          <cell r="B393" t="str">
            <v xml:space="preserve">REFLECTOR DE 250 VATIOS-SODIO ALTA PRESION -220 VOLTIOS-SODIO ALTA </v>
          </cell>
        </row>
        <row r="394">
          <cell r="B394" t="str">
            <v>REFLECTOR DE 400 W</v>
          </cell>
        </row>
        <row r="395">
          <cell r="B395" t="str">
            <v>REGISTRO DE 3/4"</v>
          </cell>
        </row>
        <row r="396">
          <cell r="B396" t="str">
            <v>REGISTRO DE BOLA 1/2"</v>
          </cell>
        </row>
        <row r="397">
          <cell r="B397" t="str">
            <v>REGISTRO P.D.  R&amp;W - 2 1/2 " ( de cortina )</v>
          </cell>
        </row>
        <row r="398">
          <cell r="B398" t="str">
            <v>REGISTRO R&amp;W - 1" ( de cortina ) Ref. 206</v>
          </cell>
        </row>
        <row r="399">
          <cell r="B399" t="str">
            <v>REGISTRO R&amp;W - 1/2" ( de cortina ) Ref. 206</v>
          </cell>
        </row>
        <row r="400">
          <cell r="B400" t="str">
            <v>REGISTRO R&amp;W - 3/4" ( de cortina ) Ref. 206</v>
          </cell>
        </row>
        <row r="401">
          <cell r="B401" t="str">
            <v xml:space="preserve">REJILLA Aluminio 3"x2" </v>
          </cell>
        </row>
        <row r="402">
          <cell r="B402" t="str">
            <v>REJILLA VENTILACION PLASTICA DE 25X25</v>
          </cell>
        </row>
        <row r="403">
          <cell r="B403" t="str">
            <v>Rejillas de piso en aluminio de 3x2 con sosco</v>
          </cell>
        </row>
        <row r="404">
          <cell r="B404" t="str">
            <v>RELLENO ARENA DE PEÑA</v>
          </cell>
        </row>
        <row r="405">
          <cell r="B405" t="str">
            <v>Repisa vidrio Baño Línea STYLO</v>
          </cell>
        </row>
        <row r="406">
          <cell r="B406" t="str">
            <v>REMOVEDOR PVC</v>
          </cell>
        </row>
        <row r="408">
          <cell r="B408" t="str">
            <v>REPISA ORDINARIO 3 m</v>
          </cell>
        </row>
        <row r="409">
          <cell r="B409" t="str">
            <v xml:space="preserve">ROCKTOP </v>
          </cell>
        </row>
        <row r="410">
          <cell r="B410" t="str">
            <v>SANITARIO LINEA MONTECARLO CON GRIFERIA</v>
          </cell>
        </row>
        <row r="411">
          <cell r="B411" t="str">
            <v xml:space="preserve">SECCIONADOR TRIPOLAR EN AIRE 400A-17,5 kV DE OPERACIÓN BAJO </v>
          </cell>
        </row>
        <row r="412">
          <cell r="B412" t="str">
            <v>SELLADOR</v>
          </cell>
        </row>
        <row r="413">
          <cell r="B413" t="str">
            <v>SELLADOR O CERA DE PISO</v>
          </cell>
        </row>
        <row r="414">
          <cell r="B414" t="str">
            <v>SELLADOR Y TINTILLA</v>
          </cell>
        </row>
        <row r="415">
          <cell r="B415" t="str">
            <v>SENSOR FOTOELECTRICO DETECTOR DE HUMO</v>
          </cell>
        </row>
        <row r="416">
          <cell r="B416" t="str">
            <v>SIFON LAVAMANOS plastico gerfor GF-580322</v>
          </cell>
        </row>
        <row r="417">
          <cell r="B417" t="str">
            <v>SIKA 1</v>
          </cell>
        </row>
        <row r="418">
          <cell r="B418" t="str">
            <v>SIKADUR 32</v>
          </cell>
        </row>
        <row r="419">
          <cell r="B419" t="str">
            <v xml:space="preserve">SIKAFLEX-1a cartu </v>
          </cell>
        </row>
        <row r="420">
          <cell r="B420" t="str">
            <v>SILICONA</v>
          </cell>
        </row>
        <row r="421">
          <cell r="B421" t="str">
            <v>SISTEMA DESINFECCION AGUA TRATADA</v>
          </cell>
        </row>
        <row r="422">
          <cell r="B422" t="str">
            <v>SISTEMA CONTROL ELECTRICO TODO INCLUIDO PARA LA PLANTA TRATAMIENTO</v>
          </cell>
        </row>
        <row r="423">
          <cell r="B423" t="str">
            <v>SOLDADOR PVC 1/4</v>
          </cell>
        </row>
        <row r="424">
          <cell r="B424" t="str">
            <v xml:space="preserve">SOLDADURA E - 70  </v>
          </cell>
        </row>
        <row r="425">
          <cell r="B425" t="str">
            <v>SOLDADURA ESTAÑO</v>
          </cell>
        </row>
        <row r="426">
          <cell r="B426" t="str">
            <v>SOLDADURA EXOTERMICA TIPO CADWELD o SIMILAR  de 90 GRAMOS</v>
          </cell>
        </row>
        <row r="427">
          <cell r="B427" t="str">
            <v>SOPORTE PARA TUBERIA DE 4"</v>
          </cell>
        </row>
        <row r="428">
          <cell r="B428" t="str">
            <v>SOPORTES LAVAMANOS</v>
          </cell>
        </row>
        <row r="429">
          <cell r="B429" t="str">
            <v>SOPORTES ORINAL</v>
          </cell>
        </row>
        <row r="430">
          <cell r="B430" t="str">
            <v>TABLA BURRA ORDINARIA 0.20 DE 3.0 MTS</v>
          </cell>
        </row>
        <row r="431">
          <cell r="B431" t="str">
            <v>TABLA BURRA ORDINARIA 0.30 DE 3.0 MTS</v>
          </cell>
        </row>
        <row r="432">
          <cell r="B432" t="str">
            <v>TABLA CHAPA ORDINARIA 0.25 DE 3.0 MTS</v>
          </cell>
        </row>
        <row r="433">
          <cell r="B433" t="str">
            <v>TABLA CHAPA ORDINARIA 0.20 DE 3.0 MTS</v>
          </cell>
        </row>
        <row r="434">
          <cell r="B434" t="str">
            <v>TABLA CHAPA ORDINARIA 0.15 DE 3.0 MTS</v>
          </cell>
        </row>
        <row r="437">
          <cell r="B437" t="str">
            <v xml:space="preserve">TABLERO DE 12 CIRCUITOS CON ESPACIO PARA TOTALIZADOR, PUERTA Y CHAPA  -208 V - 3F5H-60HZ </v>
          </cell>
        </row>
        <row r="438">
          <cell r="B438" t="str">
            <v>TABLERO DE 12 CTOS</v>
          </cell>
        </row>
        <row r="439">
          <cell r="B439" t="str">
            <v>TABLERO 24 CIRCUITOS, PUERTA Y CHAPA, ESP TOTALIZADOR</v>
          </cell>
        </row>
        <row r="440">
          <cell r="B440" t="str">
            <v xml:space="preserve">TABLERO 36 CIRCUITOS, PUERTA Y CHAPA, ESP TOTALIZADOR  </v>
          </cell>
        </row>
        <row r="441">
          <cell r="B441" t="str">
            <v>TABLERO TRIFASICO DE 6 CIRCUITOS</v>
          </cell>
        </row>
        <row r="442">
          <cell r="B442" t="str">
            <v>TABLETA GRES DE 25X25</v>
          </cell>
        </row>
        <row r="443">
          <cell r="B443" t="str">
            <v>TABLEX, LISTONES, PALOS</v>
          </cell>
        </row>
        <row r="444">
          <cell r="B444" t="str">
            <v>TABLÓN DE GRES  25X25</v>
          </cell>
        </row>
        <row r="445">
          <cell r="B445" t="str">
            <v>TABLON DE GRESS DE 33X33</v>
          </cell>
        </row>
        <row r="446">
          <cell r="B446" t="str">
            <v>TANQUE COLEMPAQUES 500 LT (incluye tapa y accesorios)</v>
          </cell>
        </row>
        <row r="447">
          <cell r="B447" t="str">
            <v>TABLERO MELAMINICO DE 1.83X2.44</v>
          </cell>
        </row>
        <row r="448">
          <cell r="B448" t="str">
            <v>TABLERO EN AMARILLO</v>
          </cell>
        </row>
        <row r="449">
          <cell r="B449" t="str">
            <v>TAPA CAJA INSP. 60 x 60</v>
          </cell>
        </row>
        <row r="450">
          <cell r="B450" t="str">
            <v>TABLETA MARMOL</v>
          </cell>
        </row>
        <row r="451">
          <cell r="B451" t="str">
            <v>TAPA CIEGA CON IMPACTO GALVANIZADA CUADRADA 4X4"</v>
          </cell>
        </row>
        <row r="452">
          <cell r="B452" t="str">
            <v>TAPA EN CONCRETO (4000 PSI)</v>
          </cell>
        </row>
        <row r="453">
          <cell r="B453" t="str">
            <v>TAPA EN CONCRETO CAJA CS 276</v>
          </cell>
        </row>
        <row r="454">
          <cell r="B454" t="str">
            <v>TAPA REGISTRO PLASTICO DE 20X20</v>
          </cell>
        </row>
        <row r="455">
          <cell r="B455" t="str">
            <v>TAPON GALVANIZADO MACHO DE 2"</v>
          </cell>
        </row>
        <row r="456">
          <cell r="B456" t="str">
            <v>TAPÓN SOLDADO PRESIÓN 1 1/2"</v>
          </cell>
        </row>
        <row r="457">
          <cell r="B457" t="str">
            <v>TAZA Institucional blanca Mancesa IC-IP41</v>
          </cell>
        </row>
        <row r="458">
          <cell r="B458" t="str">
            <v>TEE EN ALUMINIO BLANCO</v>
          </cell>
        </row>
        <row r="459">
          <cell r="B459" t="str">
            <v>TEE GALVANIZADA DE 4"</v>
          </cell>
        </row>
        <row r="460">
          <cell r="B460" t="str">
            <v>TEE PRESIÓN  1 1/2" Pavco</v>
          </cell>
        </row>
        <row r="461">
          <cell r="B461" t="str">
            <v>TEE PRESIÓN SOLDADA  1"</v>
          </cell>
        </row>
        <row r="462">
          <cell r="B462" t="str">
            <v>TEJA DE ZINC 0.80X2.43</v>
          </cell>
        </row>
        <row r="463">
          <cell r="B463" t="str">
            <v>TEJA CANALETA 90</v>
          </cell>
        </row>
        <row r="464">
          <cell r="B464" t="str">
            <v xml:space="preserve">TEJA DE BARRO </v>
          </cell>
        </row>
        <row r="465">
          <cell r="B465" t="str">
            <v>TEJA ONDULADA ETERNIT No. 6 DE 0.92X1.83</v>
          </cell>
        </row>
        <row r="466">
          <cell r="B466" t="str">
            <v>TEJA THERMOACUSTICA TRAPEZOIDAL  2.44X0.82</v>
          </cell>
        </row>
        <row r="467">
          <cell r="B467" t="str">
            <v>TELA ASFALTICA DE 15 M2</v>
          </cell>
        </row>
        <row r="468">
          <cell r="B468" t="str">
            <v>TELA VERDE CERRAMIENTO</v>
          </cell>
        </row>
        <row r="469">
          <cell r="B469" t="str">
            <v>TERMINAL PONCHAR 2 AWG</v>
          </cell>
        </row>
        <row r="470">
          <cell r="B470" t="str">
            <v xml:space="preserve">Terminal preformado uso interior 15 kV para cable 2 – 3/0 AWG; </v>
          </cell>
        </row>
        <row r="471">
          <cell r="B471" t="str">
            <v>Terminal Soldar/Ponchar barril largo para cable 8. Calidad 3M, Panduit o superior.</v>
          </cell>
        </row>
        <row r="472">
          <cell r="B472" t="str">
            <v>Thiner</v>
          </cell>
        </row>
        <row r="473">
          <cell r="B473" t="str">
            <v>TIERRA NEGRA</v>
          </cell>
        </row>
        <row r="474">
          <cell r="B474" t="str">
            <v>TINTILLA</v>
          </cell>
        </row>
        <row r="475">
          <cell r="B475" t="str">
            <v>TIRAS ALISTADO 3 x 3 x 3</v>
          </cell>
        </row>
        <row r="476">
          <cell r="B476" t="str">
            <v>TOMA BIFASICA 2P+T</v>
          </cell>
        </row>
        <row r="477">
          <cell r="B477" t="str">
            <v>TOMA CORRIENTE DOBLE</v>
          </cell>
        </row>
        <row r="478">
          <cell r="B478" t="str">
            <v>TOMA COAXIAL PARA TV TIPO AMERICANA</v>
          </cell>
        </row>
        <row r="479">
          <cell r="B479" t="str">
            <v>TOMA TV+TELEFONO</v>
          </cell>
        </row>
        <row r="480">
          <cell r="B480" t="str">
            <v>Toallero Barra - GRIVAL Línea STYLO,</v>
          </cell>
        </row>
        <row r="481">
          <cell r="B481" t="str">
            <v>Toallero Argolla - GRIVAL Línea STYLO</v>
          </cell>
        </row>
        <row r="482">
          <cell r="B482" t="str">
            <v xml:space="preserve">TORNILLOS </v>
          </cell>
        </row>
        <row r="483">
          <cell r="B483" t="str">
            <v>TRIPLEX FORMALETA DE 1.22X2.44 DE 18 mm</v>
          </cell>
        </row>
        <row r="490">
          <cell r="B490" t="str">
            <v>TUBERIA GALVANIZADA 2"</v>
          </cell>
        </row>
        <row r="491">
          <cell r="B491" t="str">
            <v>TUBERIA GALVANIZADA 2" DE 0.098</v>
          </cell>
        </row>
        <row r="492">
          <cell r="B492" t="str">
            <v>TUBERIA HIERRO DUCTIL DE 4" ESP 3.2 mm</v>
          </cell>
        </row>
        <row r="493">
          <cell r="B493" t="str">
            <v>TUBERIAS, VALVULAS, ACCESORIOS</v>
          </cell>
        </row>
        <row r="494">
          <cell r="B494" t="str">
            <v>TUBERIA NOVAFORT DE 6"</v>
          </cell>
        </row>
        <row r="495">
          <cell r="B495" t="str">
            <v>TUBERIA PEX AL PEX 1/2"</v>
          </cell>
        </row>
        <row r="496">
          <cell r="B496" t="str">
            <v>TUBERIA CONDUCCION AGUAS RESIDUALES INC ACCESORIOS</v>
          </cell>
        </row>
        <row r="497">
          <cell r="B497" t="str">
            <v>TUBERIA RECTANGULAR DE 3 1/2" X 1 1/2"</v>
          </cell>
        </row>
        <row r="498">
          <cell r="B498" t="str">
            <v>TUBO 4X8 EN COLD ROLLED CAL 18</v>
          </cell>
        </row>
        <row r="499">
          <cell r="B499" t="str">
            <v>TUBO alcantarillado  PVC   160 MM ( 6" ) Pavco</v>
          </cell>
        </row>
        <row r="500">
          <cell r="B500" t="str">
            <v>TUBO alcantarillado  PVC   160 MM ( 8" ) Pavco</v>
          </cell>
        </row>
        <row r="501">
          <cell r="B501" t="str">
            <v>TUBO alcantarillado PVC   110MM  ( 4") Pavco</v>
          </cell>
        </row>
        <row r="502">
          <cell r="B502" t="str">
            <v>TUBO alcantarillado PVC   250MM  ( 10") Pavco</v>
          </cell>
        </row>
        <row r="503">
          <cell r="B503" t="str">
            <v>TUBO CONDUIT EMT 1"</v>
          </cell>
        </row>
        <row r="504">
          <cell r="B504" t="str">
            <v>TUBO CONDUIT EMT1/2"</v>
          </cell>
        </row>
        <row r="505">
          <cell r="B505" t="str">
            <v>TUBO CONDUIT GALVANIZADO PESADO 1" CON UNIÓN</v>
          </cell>
        </row>
        <row r="506">
          <cell r="B506" t="str">
            <v>TUBO CONDUIT PVC 1"  3m</v>
          </cell>
        </row>
        <row r="507">
          <cell r="B507" t="str">
            <v>TUBO CONDUIT PVC 1/2" 3m</v>
          </cell>
        </row>
        <row r="508">
          <cell r="B508" t="str">
            <v>TUBO CONDUIT PVC 3/4" 3m</v>
          </cell>
        </row>
        <row r="509">
          <cell r="B509" t="str">
            <v>TUBO CUADRADO DE 1 1/2" x 1 1/2"</v>
          </cell>
        </row>
        <row r="510">
          <cell r="B510" t="str">
            <v>TUBO CPVC 1/2" DE 3 M</v>
          </cell>
        </row>
        <row r="511">
          <cell r="B511" t="str">
            <v>TUBO GALVANIZADO 2"  2.0mm</v>
          </cell>
        </row>
        <row r="512">
          <cell r="B512" t="str">
            <v>TUBO GALVANIZADO 3"  2.0mm</v>
          </cell>
        </row>
        <row r="513">
          <cell r="B513" t="str">
            <v xml:space="preserve">TUBO GALVANIZADO 3/4"  </v>
          </cell>
        </row>
        <row r="514">
          <cell r="B514" t="str">
            <v>TUBO NOVAFOR DE 4" PERFORADO</v>
          </cell>
        </row>
        <row r="515">
          <cell r="B515" t="str">
            <v>TUBO NOVAFORT 6"</v>
          </cell>
        </row>
        <row r="516">
          <cell r="B516" t="str">
            <v>TUBO PRESIÓN /13.5 PVC  1/2" Pavco</v>
          </cell>
        </row>
        <row r="517">
          <cell r="B517" t="str">
            <v>TUBO PRESIÓN /13.5 PVC  3/4" Pavco</v>
          </cell>
        </row>
        <row r="518">
          <cell r="B518" t="str">
            <v>TUBO PRESIÓN /21 PVC    1"</v>
          </cell>
        </row>
        <row r="519">
          <cell r="B519" t="str">
            <v>TUBO PRESIÓN /21 PVC    2" Pavco</v>
          </cell>
        </row>
        <row r="520">
          <cell r="B520" t="str">
            <v>TUBO PRESIÓN /21 PVC  1 1/2" Pavco</v>
          </cell>
        </row>
        <row r="521">
          <cell r="B521" t="str">
            <v>TUBO PRESIÓN /21 PVC  1 1/4" Pavco</v>
          </cell>
        </row>
        <row r="522">
          <cell r="B522" t="str">
            <v>TUBO PVC A.LL. 2" DE  6 MTS</v>
          </cell>
        </row>
        <row r="523">
          <cell r="B523" t="str">
            <v>TUBO PVC A.LL. 3" DE  6 MTS</v>
          </cell>
        </row>
        <row r="524">
          <cell r="B524" t="str">
            <v>TUBO PVC A.LL. 4" DE 6 MTS</v>
          </cell>
        </row>
        <row r="525">
          <cell r="B525" t="str">
            <v>TUBO PVC SANITARIO 2" DE 6 MTS</v>
          </cell>
        </row>
        <row r="526">
          <cell r="B526" t="str">
            <v>TUBO PVC SANITARIO 3" DE 6 MTS</v>
          </cell>
        </row>
        <row r="527">
          <cell r="B527" t="str">
            <v>TUBO PVC SANITARIO 4" DE 6 MTS</v>
          </cell>
        </row>
        <row r="528">
          <cell r="B528" t="str">
            <v>TUBOS PVC DB 1"</v>
          </cell>
        </row>
        <row r="529">
          <cell r="B529" t="str">
            <v xml:space="preserve">UNION  GALVANIZADA 2 1/2" </v>
          </cell>
        </row>
        <row r="530">
          <cell r="B530" t="str">
            <v>UNIÓN alcantarillado PVC  110MM ( 4" ) Pavco</v>
          </cell>
        </row>
        <row r="531">
          <cell r="B531" t="str">
            <v>UNIÓN alcantarillado PVC 160MM  ( 6") Pavco</v>
          </cell>
        </row>
        <row r="532">
          <cell r="B532" t="str">
            <v>UNIÓN alcantarillado PVC 160MM  ( 8") Pavco</v>
          </cell>
        </row>
        <row r="533">
          <cell r="B533" t="str">
            <v>UNIÓN alcantarillado PVC 250MM  ( 10") Pavco</v>
          </cell>
        </row>
        <row r="534">
          <cell r="B534" t="str">
            <v>UNIÓN GALVANIZADA      3"</v>
          </cell>
        </row>
        <row r="535">
          <cell r="B535" t="str">
            <v>UNION GALVANIZADA DE 1/2"</v>
          </cell>
        </row>
        <row r="536">
          <cell r="B536" t="str">
            <v>UNION GALVANIZADA DE 4" SH 40</v>
          </cell>
        </row>
        <row r="537">
          <cell r="B537" t="str">
            <v>UNIÓN SANITARIA  2" Pavco</v>
          </cell>
        </row>
        <row r="538">
          <cell r="B538" t="str">
            <v>UNIÓN SANITARIA 4" Pavco</v>
          </cell>
        </row>
        <row r="539">
          <cell r="B539" t="str">
            <v>UNIÓN SANITARIA 6" Pavco</v>
          </cell>
        </row>
        <row r="540">
          <cell r="B540" t="str">
            <v>UNIVERSAL GALVANIZADA 3/4"</v>
          </cell>
        </row>
        <row r="541">
          <cell r="B541" t="str">
            <v xml:space="preserve">VALVULA BETA COMPUERTA ELASTICA 4" </v>
          </cell>
        </row>
        <row r="542">
          <cell r="B542" t="str">
            <v>VALVULA DE CHEQUE OPERACIÓN HORIZONTAL 4" EXT BRIDADO</v>
          </cell>
        </row>
        <row r="543">
          <cell r="B543" t="str">
            <v>VALVULA DE CIERRE RAPIDO DE 4"</v>
          </cell>
        </row>
        <row r="544">
          <cell r="B544" t="str">
            <v>VALVULA DE COMPUERTA  VASTAGO NO ASCENTE EXTREMO BRIDA</v>
          </cell>
        </row>
        <row r="545">
          <cell r="B545" t="str">
            <v>VALVULA Descarga sanitario DO-01051300</v>
          </cell>
        </row>
        <row r="546">
          <cell r="B546" t="str">
            <v>VARA DE CLAVO</v>
          </cell>
        </row>
        <row r="547">
          <cell r="B547" t="str">
            <v>VARILLA CORRUGADA DE 1/2" DE 12 MTS</v>
          </cell>
        </row>
        <row r="548">
          <cell r="B548" t="str">
            <v>VARILLA CORRUGADA DE 1/2" DE 6 MTS</v>
          </cell>
        </row>
        <row r="549">
          <cell r="B549" t="str">
            <v>VARILLA CORRUGADA DE 3/8" DE 12 MTS</v>
          </cell>
        </row>
        <row r="550">
          <cell r="B550" t="str">
            <v>VARILLA CORRUGADA DE 5/8" DE 12 MTS</v>
          </cell>
        </row>
        <row r="551">
          <cell r="B551" t="str">
            <v>VARILLA CUADRADA DE 1/2"</v>
          </cell>
        </row>
        <row r="552">
          <cell r="B552" t="str">
            <v>VARILLA CUADRADA DE 3/8"</v>
          </cell>
        </row>
        <row r="553">
          <cell r="B553" t="str">
            <v>VARILLA DE COBRE-COBRE Ø5/8" X 2.40 m</v>
          </cell>
        </row>
        <row r="554">
          <cell r="B554" t="str">
            <v>VARILLA DE COBRE-COBRE Ø5/8" X 2.40 m COOPER WELL</v>
          </cell>
        </row>
        <row r="555">
          <cell r="B555" t="str">
            <v>VARILLA EN ACERO DE 3/8"</v>
          </cell>
        </row>
        <row r="556">
          <cell r="B556" t="str">
            <v>VARILLA EN ACERO DE 5/8"</v>
          </cell>
        </row>
        <row r="557">
          <cell r="B557" t="str">
            <v>VARILLA LISA DE 1/2" DE 6 MTS</v>
          </cell>
        </row>
        <row r="558">
          <cell r="B558" t="str">
            <v>VARILLA LISA DE 3/8" DE 6 MTS</v>
          </cell>
        </row>
        <row r="559">
          <cell r="B559" t="str">
            <v>VIDRIO TEMPLADO DE 10 mm</v>
          </cell>
        </row>
        <row r="560">
          <cell r="B560" t="str">
            <v>VIDRIO DE 4 mm</v>
          </cell>
        </row>
        <row r="561">
          <cell r="B561" t="str">
            <v>VIDRIO TEMPLADO DE 8 mm</v>
          </cell>
        </row>
        <row r="562">
          <cell r="B562" t="str">
            <v>VINILTEX Pintuco</v>
          </cell>
        </row>
        <row r="563">
          <cell r="B563" t="str">
            <v>Wash Primer A Pintura</v>
          </cell>
        </row>
        <row r="564">
          <cell r="B564" t="str">
            <v>WASH PRIMER ANTICORROSIVO</v>
          </cell>
        </row>
        <row r="565">
          <cell r="B565" t="str">
            <v>Wash Primer B Catalizador</v>
          </cell>
        </row>
        <row r="566">
          <cell r="B566" t="str">
            <v>WASH PRIMER PINTURA</v>
          </cell>
        </row>
        <row r="567">
          <cell r="B567" t="str">
            <v>WIN Aluminio x 6 mts</v>
          </cell>
        </row>
        <row r="568">
          <cell r="B568" t="str">
            <v>Xypes concentrado</v>
          </cell>
        </row>
        <row r="569">
          <cell r="B569" t="str">
            <v>Xypes Patch and Plug por 1.25 kg</v>
          </cell>
        </row>
        <row r="570">
          <cell r="B570" t="str">
            <v>YEE SANITARIA 2"  Pavco</v>
          </cell>
        </row>
        <row r="571">
          <cell r="B571" t="str">
            <v>YEE SANITARIA 4"  Pavco</v>
          </cell>
        </row>
        <row r="572">
          <cell r="B572" t="str">
            <v>YESO CORRIENTE VENCEDOR</v>
          </cell>
        </row>
        <row r="573">
          <cell r="B573" t="str">
            <v>ZÓCALO Baldosa grano de marmol 30x7 Fondo blanco</v>
          </cell>
        </row>
        <row r="574">
          <cell r="B574" t="str">
            <v>ZÓCALO en ceramica pompei color coral  30*7</v>
          </cell>
        </row>
      </sheetData>
      <sheetData sheetId="3">
        <row r="2">
          <cell r="B2">
            <v>0</v>
          </cell>
          <cell r="C2" t="str">
            <v xml:space="preserve"> </v>
          </cell>
        </row>
        <row r="3">
          <cell r="B3" t="str">
            <v>ANDAMIO TUBULAR</v>
          </cell>
          <cell r="C3" t="str">
            <v>dd</v>
          </cell>
          <cell r="D3">
            <v>500</v>
          </cell>
        </row>
        <row r="4">
          <cell r="B4" t="str">
            <v>ALLANADORA GASOLINA HELICOPTERO</v>
          </cell>
          <cell r="C4" t="str">
            <v>dd</v>
          </cell>
          <cell r="D4">
            <v>55000</v>
          </cell>
        </row>
        <row r="5">
          <cell r="B5" t="str">
            <v>BAÑOS PORTATILES</v>
          </cell>
          <cell r="C5" t="str">
            <v>Mes</v>
          </cell>
          <cell r="D5">
            <v>525000</v>
          </cell>
        </row>
        <row r="6">
          <cell r="B6" t="str">
            <v xml:space="preserve">BOMBAS </v>
          </cell>
          <cell r="C6" t="str">
            <v>dd</v>
          </cell>
          <cell r="D6">
            <v>40000</v>
          </cell>
        </row>
        <row r="7">
          <cell r="B7" t="str">
            <v>COMPRESOR DE DOS MARTILLOS</v>
          </cell>
          <cell r="C7" t="str">
            <v>dd</v>
          </cell>
          <cell r="D7">
            <v>145000</v>
          </cell>
        </row>
        <row r="8">
          <cell r="B8" t="str">
            <v>CRUCETAS, PARALES Y CERCHAS</v>
          </cell>
          <cell r="C8" t="str">
            <v>Mes</v>
          </cell>
          <cell r="D8">
            <v>4500</v>
          </cell>
        </row>
        <row r="9">
          <cell r="B9" t="str">
            <v>EQUIPO BÁSICO ( Construcción )</v>
          </cell>
          <cell r="C9" t="str">
            <v>dd</v>
          </cell>
          <cell r="D9">
            <v>1000</v>
          </cell>
        </row>
        <row r="10">
          <cell r="B10" t="str">
            <v>EQUIPO BÁSICO ( Herramienta menor )</v>
          </cell>
          <cell r="C10" t="str">
            <v>dd</v>
          </cell>
          <cell r="D10">
            <v>1000</v>
          </cell>
        </row>
        <row r="11">
          <cell r="B11" t="str">
            <v>EQUIPO DE CARPINTERIA</v>
          </cell>
          <cell r="C11" t="str">
            <v>dd</v>
          </cell>
          <cell r="D11">
            <v>25000</v>
          </cell>
        </row>
        <row r="12">
          <cell r="B12" t="str">
            <v>EQUIPO DE ORNAMENTACION</v>
          </cell>
          <cell r="C12" t="str">
            <v>dd</v>
          </cell>
          <cell r="D12">
            <v>65000</v>
          </cell>
        </row>
        <row r="13">
          <cell r="B13" t="str">
            <v>EQUIPO SOLDADURA</v>
          </cell>
          <cell r="C13" t="str">
            <v>dd</v>
          </cell>
          <cell r="D13">
            <v>30000</v>
          </cell>
        </row>
        <row r="14">
          <cell r="B14" t="str">
            <v>EQUIPO TOPOGRAFICO</v>
          </cell>
          <cell r="C14" t="str">
            <v>dd</v>
          </cell>
          <cell r="D14">
            <v>250000</v>
          </cell>
        </row>
        <row r="15">
          <cell r="B15" t="str">
            <v>FORMALETA CANAL EN LAMINA</v>
          </cell>
          <cell r="C15" t="str">
            <v>dd</v>
          </cell>
          <cell r="D15">
            <v>5000</v>
          </cell>
        </row>
        <row r="16">
          <cell r="B16" t="str">
            <v>FORMALETA DE ENTREPISO POR M2</v>
          </cell>
          <cell r="C16" t="str">
            <v>Mes</v>
          </cell>
          <cell r="D16">
            <v>6500</v>
          </cell>
        </row>
        <row r="17">
          <cell r="B17" t="str">
            <v>FORK CLAMP</v>
          </cell>
          <cell r="C17" t="str">
            <v>dd</v>
          </cell>
          <cell r="D17">
            <v>90</v>
          </cell>
        </row>
        <row r="18">
          <cell r="B18" t="str">
            <v>LABORATORISTAS</v>
          </cell>
          <cell r="C18" t="str">
            <v>dd</v>
          </cell>
          <cell r="D18">
            <v>250000</v>
          </cell>
        </row>
        <row r="19">
          <cell r="B19" t="str">
            <v>GUADAÑA</v>
          </cell>
          <cell r="C19" t="str">
            <v>dd</v>
          </cell>
          <cell r="D19">
            <v>15000</v>
          </cell>
        </row>
        <row r="20">
          <cell r="B20" t="str">
            <v>ENSAYO PROCTOR MODIFICADO</v>
          </cell>
          <cell r="C20" t="str">
            <v>un</v>
          </cell>
          <cell r="D20">
            <v>95000</v>
          </cell>
        </row>
        <row r="21">
          <cell r="B21" t="str">
            <v>MEZCLADORA CONCRETO</v>
          </cell>
          <cell r="C21" t="str">
            <v>dd</v>
          </cell>
          <cell r="D21">
            <v>35000</v>
          </cell>
        </row>
        <row r="22">
          <cell r="B22" t="str">
            <v>MINICARGADOR BOBCAT 753</v>
          </cell>
          <cell r="C22" t="str">
            <v>hr</v>
          </cell>
          <cell r="D22">
            <v>60000</v>
          </cell>
        </row>
        <row r="23">
          <cell r="B23" t="str">
            <v>MORDAZA METÁLICA</v>
          </cell>
          <cell r="C23" t="str">
            <v>dd</v>
          </cell>
          <cell r="D23">
            <v>150</v>
          </cell>
        </row>
        <row r="24">
          <cell r="B24" t="str">
            <v>EQUIPOS LABORATORIOS</v>
          </cell>
          <cell r="C24" t="str">
            <v>dd</v>
          </cell>
          <cell r="D24">
            <v>80000</v>
          </cell>
        </row>
        <row r="25">
          <cell r="B25" t="str">
            <v>PARAL CORIENTE 2 a 3.50 m</v>
          </cell>
          <cell r="C25" t="str">
            <v>dd</v>
          </cell>
          <cell r="D25">
            <v>100</v>
          </cell>
        </row>
        <row r="26">
          <cell r="B26" t="str">
            <v>PISTOLA PARA EPOXICO</v>
          </cell>
          <cell r="C26" t="str">
            <v>dd</v>
          </cell>
          <cell r="D26">
            <v>7500</v>
          </cell>
        </row>
        <row r="27">
          <cell r="B27" t="str">
            <v>ENSAYO DENSIDAD DEL TERRENO</v>
          </cell>
          <cell r="C27" t="str">
            <v>un</v>
          </cell>
          <cell r="D27">
            <v>50000</v>
          </cell>
        </row>
        <row r="28">
          <cell r="B28" t="str">
            <v>PULIDORA</v>
          </cell>
          <cell r="C28" t="str">
            <v>dd</v>
          </cell>
          <cell r="D28">
            <v>25000</v>
          </cell>
        </row>
        <row r="29">
          <cell r="B29" t="str">
            <v>RANA</v>
          </cell>
          <cell r="C29" t="str">
            <v>dd</v>
          </cell>
          <cell r="D29">
            <v>30000</v>
          </cell>
        </row>
        <row r="30">
          <cell r="B30" t="str">
            <v>RETROEXCAVADORA + combustible+operario</v>
          </cell>
          <cell r="C30" t="str">
            <v>hr</v>
          </cell>
          <cell r="D30">
            <v>125000</v>
          </cell>
        </row>
        <row r="31">
          <cell r="B31" t="str">
            <v>SOPLETE</v>
          </cell>
          <cell r="C31" t="str">
            <v>dd</v>
          </cell>
          <cell r="D31">
            <v>15000</v>
          </cell>
        </row>
        <row r="32">
          <cell r="B32" t="str">
            <v>TALADRO</v>
          </cell>
          <cell r="C32" t="str">
            <v>dd</v>
          </cell>
          <cell r="D32">
            <v>15000</v>
          </cell>
        </row>
        <row r="33">
          <cell r="B33" t="str">
            <v>VIBRADOR A GASOLINA</v>
          </cell>
          <cell r="C33" t="str">
            <v>dd</v>
          </cell>
          <cell r="D33">
            <v>30000</v>
          </cell>
        </row>
        <row r="34">
          <cell r="B34" t="str">
            <v>EQUIPO DE EXCAVACION Y HORMIGADO PILOTES(Combustible+operario+Transporte)</v>
          </cell>
          <cell r="C34" t="str">
            <v>hr</v>
          </cell>
          <cell r="D34">
            <v>650000</v>
          </cell>
        </row>
        <row r="35">
          <cell r="B35" t="str">
            <v>VIBROCOMPACTADOR</v>
          </cell>
          <cell r="C35" t="str">
            <v>dd</v>
          </cell>
          <cell r="D35">
            <v>40000</v>
          </cell>
        </row>
        <row r="36">
          <cell r="B36" t="str">
            <v>HIDROLAVADORA</v>
          </cell>
          <cell r="C36" t="str">
            <v>dd</v>
          </cell>
          <cell r="D36">
            <v>25000</v>
          </cell>
        </row>
      </sheetData>
      <sheetData sheetId="4"/>
      <sheetData sheetId="5"/>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materiales"/>
      <sheetName val="Equipo"/>
      <sheetName val="otros"/>
      <sheetName val="311.1P"/>
      <sheetName val="701.2P"/>
      <sheetName val="210.2 OTRA"/>
      <sheetName val="650.5P"/>
      <sheetName val="1p"/>
      <sheetName val="4651p"/>
      <sheetName val="LOCALIZACION ESTRUCTURAS"/>
      <sheetName val="LOCALIZACION CARRETERAS"/>
      <sheetName val="200.1"/>
      <sheetName val="200.2"/>
      <sheetName val="200P ROCERIA"/>
      <sheetName val="201.1"/>
      <sheetName val="201.2"/>
      <sheetName val="201.2 ciclopeo"/>
      <sheetName val="201.2 reforzado"/>
      <sheetName val="201.3"/>
      <sheetName val="201.3P"/>
      <sheetName val="201.4"/>
      <sheetName val="201.8P"/>
      <sheetName val="201.9"/>
      <sheetName val="201.10"/>
      <sheetName val="201.11"/>
      <sheetName val="201.12"/>
      <sheetName val="201.13"/>
      <sheetName val="201.14"/>
      <sheetName val="210.1"/>
      <sheetName val="210.2"/>
      <sheetName val="210.3"/>
      <sheetName val="211"/>
      <sheetName val="220"/>
      <sheetName val="221.1"/>
      <sheetName val="221.2"/>
      <sheetName val="225P"/>
      <sheetName val="230.1"/>
      <sheetName val="230.2"/>
      <sheetName val="310"/>
      <sheetName val="311"/>
      <sheetName val="311P1"/>
      <sheetName val="311P2"/>
      <sheetName val="311P3"/>
      <sheetName val="320.1"/>
      <sheetName val="320.2"/>
      <sheetName val="330.1"/>
      <sheetName val="330.2"/>
      <sheetName val="340.1"/>
      <sheetName val="340.2"/>
      <sheetName val="340.3"/>
      <sheetName val="341.1"/>
      <sheetName val="341.2"/>
      <sheetName val="341.1P"/>
      <sheetName val="410.1"/>
      <sheetName val="410.2"/>
      <sheetName val="411.1"/>
      <sheetName val="411.2"/>
      <sheetName val="411.3"/>
      <sheetName val="465.1"/>
      <sheetName val="414.1"/>
      <sheetName val="414.2"/>
      <sheetName val="414.3"/>
      <sheetName val="414.4"/>
      <sheetName val="415"/>
      <sheetName val="420"/>
      <sheetName val="421.1"/>
      <sheetName val="421.2"/>
      <sheetName val="421.3"/>
      <sheetName val="421.4"/>
      <sheetName val="430.1"/>
      <sheetName val="430.2"/>
      <sheetName val="431.1"/>
      <sheetName val="431.2"/>
      <sheetName val="432"/>
      <sheetName val="433.1"/>
      <sheetName val="433.2"/>
      <sheetName val="433.3"/>
      <sheetName val="433.4"/>
      <sheetName val="433.5"/>
      <sheetName val="433.6"/>
      <sheetName val="433.7"/>
      <sheetName val="433.8"/>
      <sheetName val="440.2PREP VIA "/>
      <sheetName val="440.1PREP VIA"/>
      <sheetName val="440.3PREP VIA  "/>
      <sheetName val="440.4"/>
      <sheetName val="441.1"/>
      <sheetName val="441.1P COMPRADA"/>
      <sheetName val="441.2"/>
      <sheetName val="441.2P COMPRADA"/>
      <sheetName val="441.3"/>
      <sheetName val="441.3P COMPRADA"/>
      <sheetName val="441.4"/>
      <sheetName val="450.1"/>
      <sheetName val="450.1P "/>
      <sheetName val="450.2"/>
      <sheetName val="450.2P"/>
      <sheetName val="450.3"/>
      <sheetName val="450.3P "/>
      <sheetName val="450.5"/>
      <sheetName val="451.1"/>
      <sheetName val="451.1P"/>
      <sheetName val="451.2"/>
      <sheetName val="451.2P"/>
      <sheetName val="451.3"/>
      <sheetName val="451.3P"/>
      <sheetName val="452.1"/>
      <sheetName val="452.1P "/>
      <sheetName val="452.2"/>
      <sheetName val="452.2P "/>
      <sheetName val="452.3"/>
      <sheetName val="452.3P"/>
      <sheetName val="452.4"/>
      <sheetName val="452.4P"/>
      <sheetName val="453"/>
      <sheetName val="460"/>
      <sheetName val="460P"/>
      <sheetName val="461.1"/>
      <sheetName val="461.2"/>
      <sheetName val="462.1P"/>
      <sheetName val="462.2P"/>
      <sheetName val="462.3P"/>
      <sheetName val="462.4P"/>
      <sheetName val="462.5"/>
      <sheetName val="500"/>
      <sheetName val="500P"/>
      <sheetName val="510"/>
      <sheetName val="510P1"/>
      <sheetName val="510P2"/>
      <sheetName val="510P3"/>
      <sheetName val="510P5"/>
      <sheetName val="600.1"/>
      <sheetName val="600.2"/>
      <sheetName val="600.3"/>
      <sheetName val="600.4"/>
      <sheetName val="600.4 P"/>
      <sheetName val="600.5"/>
      <sheetName val="600.5 P"/>
      <sheetName val="610.1"/>
      <sheetName val="610.2"/>
      <sheetName val="620.1"/>
      <sheetName val="620.2"/>
      <sheetName val="620.3"/>
      <sheetName val="620P"/>
      <sheetName val="621.1"/>
      <sheetName val="621.2"/>
      <sheetName val="621.3"/>
      <sheetName val="621.4"/>
      <sheetName val="621.5"/>
      <sheetName val="621.5P"/>
      <sheetName val="621.6"/>
      <sheetName val="621,7"/>
      <sheetName val="622.1"/>
      <sheetName val="622.2"/>
      <sheetName val="622.3"/>
      <sheetName val="622.4"/>
      <sheetName val="622.5"/>
      <sheetName val="630.1"/>
      <sheetName val="630.2"/>
      <sheetName val="630.3"/>
      <sheetName val="630.4"/>
      <sheetName val="630.5"/>
      <sheetName val="630.6"/>
      <sheetName val="630.7"/>
      <sheetName val="630.P"/>
      <sheetName val="631P BOLSACRETO"/>
      <sheetName val="632"/>
      <sheetName val="632P"/>
      <sheetName val="640.1"/>
      <sheetName val="640.2"/>
      <sheetName val="640.3"/>
      <sheetName val="641"/>
      <sheetName val="641P ANCLAJES"/>
      <sheetName val="642.1"/>
      <sheetName val="642.2"/>
      <sheetName val="642P2 JUNTAS"/>
      <sheetName val="642P1 JUNTAS"/>
      <sheetName val="642P3 JUNTAS"/>
      <sheetName val="650.1"/>
      <sheetName val="650.2"/>
      <sheetName val="650.3"/>
      <sheetName val="650.3 OTRO"/>
      <sheetName val="650.4"/>
      <sheetName val="660.1P"/>
      <sheetName val="660.1"/>
      <sheetName val="660.2"/>
      <sheetName val="660.3"/>
      <sheetName val="661 TIPO 1"/>
      <sheetName val="661 TIPO 2"/>
      <sheetName val="661 OTRO"/>
      <sheetName val="662.1"/>
      <sheetName val="662.2"/>
      <sheetName val="670.1P"/>
      <sheetName val="670.2"/>
      <sheetName val="671"/>
      <sheetName val="672"/>
      <sheetName val="673.1"/>
      <sheetName val="673.2"/>
      <sheetName val="673.3"/>
      <sheetName val="673.4"/>
      <sheetName val="674"/>
      <sheetName val="675.1"/>
      <sheetName val="675.2"/>
      <sheetName val="675.3"/>
      <sheetName val="676"/>
      <sheetName val="680.1"/>
      <sheetName val="680.2"/>
      <sheetName val="680.3"/>
      <sheetName val="680P"/>
      <sheetName val="681"/>
      <sheetName val="680.1P"/>
      <sheetName val="682"/>
      <sheetName val="683P"/>
      <sheetName val="674.1"/>
      <sheetName val="700.1"/>
      <sheetName val="700.2"/>
      <sheetName val="700P BANDAS SONORAS "/>
      <sheetName val="701"/>
      <sheetName val="710.1"/>
      <sheetName val="710.2"/>
      <sheetName val="710.3"/>
      <sheetName val="710.4"/>
      <sheetName val="710.5"/>
      <sheetName val="720"/>
      <sheetName val="730.1"/>
      <sheetName val="730.2"/>
      <sheetName val="730.3"/>
      <sheetName val="740"/>
      <sheetName val="800.1"/>
      <sheetName val="800.2"/>
      <sheetName val="800.3"/>
      <sheetName val="800.4"/>
      <sheetName val="800P"/>
      <sheetName val="810.1"/>
      <sheetName val="810.1P"/>
      <sheetName val="810.2"/>
      <sheetName val="815P"/>
      <sheetName val="900.1"/>
      <sheetName val="900.2"/>
      <sheetName val="900.3"/>
      <sheetName val="610P"/>
      <sheetName val="hexapodos"/>
      <sheetName val="Hoja1 (2)"/>
      <sheetName val="Hoja2 (2)"/>
      <sheetName val="Hoja3 (2)"/>
      <sheetName val="Hoja1"/>
      <sheetName val="Hoja2"/>
      <sheetName val="Hoja3"/>
    </sheetNames>
    <sheetDataSet>
      <sheetData sheetId="0"/>
      <sheetData sheetId="1">
        <row r="7">
          <cell r="A7" t="str">
            <v>Acero A-36 para estructura metalica</v>
          </cell>
        </row>
        <row r="8">
          <cell r="A8" t="str">
            <v>Acero A-37</v>
          </cell>
        </row>
        <row r="9">
          <cell r="A9" t="str">
            <v>Acero A-40</v>
          </cell>
        </row>
        <row r="10">
          <cell r="A10" t="str">
            <v>Acero PDR-60</v>
          </cell>
        </row>
        <row r="11">
          <cell r="A11" t="str">
            <v>Adoquin e=7cm (en obra)</v>
          </cell>
        </row>
        <row r="12">
          <cell r="A12" t="str">
            <v>Adoquin grama 10X20X6 (en obra)</v>
          </cell>
        </row>
        <row r="13">
          <cell r="A13" t="str">
            <v>Adoquin color 10X20X6  (en obra)</v>
          </cell>
        </row>
        <row r="14">
          <cell r="A14" t="str">
            <v>Agregado para concreto hidraulico</v>
          </cell>
        </row>
        <row r="15">
          <cell r="A15" t="str">
            <v>Agregado para tratamiento superf. Doble</v>
          </cell>
        </row>
        <row r="16">
          <cell r="A16" t="str">
            <v>Agregado para tratamiento superf. Simple</v>
          </cell>
        </row>
        <row r="17">
          <cell r="A17" t="str">
            <v>Agregado petreo para mezclas asfálticas</v>
          </cell>
        </row>
        <row r="18">
          <cell r="A18" t="str">
            <v>Agregado petreo para triturar (crudo)</v>
          </cell>
        </row>
        <row r="19">
          <cell r="A19" t="str">
            <v>Agregados seleccionados (tamaño máximo 1") (bandas sonoras reduce velocidad)</v>
          </cell>
        </row>
        <row r="20">
          <cell r="A20" t="str">
            <v>Agregado tipo LA1 (lechadas)</v>
          </cell>
        </row>
        <row r="21">
          <cell r="A21" t="str">
            <v>Agregado tipo LA2 (lechadas)</v>
          </cell>
        </row>
        <row r="22">
          <cell r="A22" t="str">
            <v>Agregado tipo LA3 (lechadas)</v>
          </cell>
        </row>
        <row r="23">
          <cell r="A23" t="str">
            <v>Agregado tipo LA4 (lechadas)</v>
          </cell>
        </row>
        <row r="24">
          <cell r="A24" t="str">
            <v>Agua</v>
          </cell>
        </row>
        <row r="25">
          <cell r="A25" t="str">
            <v>Alambre de pua calibre 12 (340 m)</v>
          </cell>
        </row>
        <row r="26">
          <cell r="A26" t="str">
            <v>Alambre galvanizado No. 12</v>
          </cell>
        </row>
        <row r="27">
          <cell r="A27" t="str">
            <v>Alambre negro para amarre</v>
          </cell>
        </row>
        <row r="28">
          <cell r="A28" t="str">
            <v>Almohadillas de neopreno dureza 60 (35cm*45cm*5cm con 2 laminas de 3mm)</v>
          </cell>
        </row>
        <row r="29">
          <cell r="A29" t="str">
            <v>Amortiguadores</v>
          </cell>
        </row>
        <row r="30">
          <cell r="A30" t="str">
            <v>Aditivo (Retardante plastificante redutor de fraguado) (sikament 320)</v>
          </cell>
        </row>
        <row r="31">
          <cell r="A31" t="str">
            <v>Aditivo (Acelerante plastificante para concretos (plastocrete 169 HE)</v>
          </cell>
        </row>
        <row r="32">
          <cell r="A32" t="str">
            <v>Anfo</v>
          </cell>
        </row>
        <row r="33">
          <cell r="A33" t="str">
            <v>Angulo de 1-1/2" x 1/4" (cerramiento en malla)</v>
          </cell>
        </row>
        <row r="34">
          <cell r="A34" t="str">
            <v>Antisol blanco (presentacion 20 kg)</v>
          </cell>
        </row>
        <row r="35">
          <cell r="A35" t="str">
            <v>Arbol de 1.2 m</v>
          </cell>
        </row>
        <row r="36">
          <cell r="A36" t="str">
            <v>Arbol de 0.6 m</v>
          </cell>
        </row>
        <row r="37">
          <cell r="A37" t="str">
            <v>Arena de sello (fina)</v>
          </cell>
        </row>
        <row r="38">
          <cell r="A38" t="str">
            <v>Arena de soporte (media)</v>
          </cell>
        </row>
        <row r="39">
          <cell r="A39" t="str">
            <v>Arena de trituracion (sellos de arena-afalto)</v>
          </cell>
        </row>
        <row r="40">
          <cell r="A40" t="str">
            <v>Arena lavada</v>
          </cell>
        </row>
        <row r="41">
          <cell r="A41" t="str">
            <v>Asfalto AP 190 (BREA)</v>
          </cell>
        </row>
        <row r="42">
          <cell r="A42" t="str">
            <v>Asfalto liquido RC 250</v>
          </cell>
        </row>
        <row r="43">
          <cell r="A43" t="str">
            <v>Barras de transferencia de carga</v>
          </cell>
        </row>
        <row r="44">
          <cell r="A44" t="str">
            <v>Barras de unión de 1/2"</v>
          </cell>
        </row>
        <row r="45">
          <cell r="A45" t="str">
            <v>Bentonita</v>
          </cell>
        </row>
        <row r="46">
          <cell r="A46" t="str">
            <v>Biomanto</v>
          </cell>
        </row>
        <row r="47">
          <cell r="A47" t="str">
            <v>Bolsacreto de 1m3</v>
          </cell>
        </row>
        <row r="48">
          <cell r="A48" t="str">
            <v>Cal</v>
          </cell>
        </row>
        <row r="49">
          <cell r="A49" t="str">
            <v>Cable de 1/2" (para anclajes)</v>
          </cell>
        </row>
        <row r="50">
          <cell r="A50" t="str">
            <v>Camisa metálica en acero A-37</v>
          </cell>
        </row>
        <row r="51">
          <cell r="A51" t="str">
            <v>Camisas y Formaleta en Concreto</v>
          </cell>
        </row>
        <row r="52">
          <cell r="A52" t="str">
            <v>Captafaro</v>
          </cell>
        </row>
        <row r="53">
          <cell r="A53" t="str">
            <v>Cemento Asfaltico 60-70</v>
          </cell>
        </row>
        <row r="54">
          <cell r="A54" t="str">
            <v>Cemento Asfaltico 80-100</v>
          </cell>
        </row>
        <row r="55">
          <cell r="A55" t="str">
            <v>Cemento asfaltico modificado con polimeros tipo I</v>
          </cell>
        </row>
        <row r="56">
          <cell r="A56" t="str">
            <v>Cemento asfaltico modificado con polimeros tipo II</v>
          </cell>
        </row>
        <row r="57">
          <cell r="A57" t="str">
            <v>Cemento asfaltico modificado con polimeros tipo III</v>
          </cell>
        </row>
        <row r="58">
          <cell r="A58" t="str">
            <v>Cemento asfaltico modificado con polimeros tipo IV</v>
          </cell>
        </row>
        <row r="59">
          <cell r="A59" t="str">
            <v>Cemento gris</v>
          </cell>
        </row>
        <row r="60">
          <cell r="A60" t="str">
            <v>Cespedones</v>
          </cell>
        </row>
        <row r="61">
          <cell r="A61" t="str">
            <v>Cicatrizante (para remoción de especies vegetales)</v>
          </cell>
        </row>
        <row r="62">
          <cell r="A62" t="str">
            <v>Cintilla de poliuretano (sikarod)</v>
          </cell>
        </row>
        <row r="63">
          <cell r="A63" t="str">
            <v>Cinta Sika PVC 0,22</v>
          </cell>
        </row>
        <row r="64">
          <cell r="A64" t="str">
            <v>Concreto clase A</v>
          </cell>
        </row>
        <row r="65">
          <cell r="A65" t="str">
            <v>Concreto clase B</v>
          </cell>
        </row>
        <row r="66">
          <cell r="A66" t="str">
            <v>Concreto clase  C</v>
          </cell>
        </row>
        <row r="67">
          <cell r="A67" t="str">
            <v>Concreto clase D (tremie)</v>
          </cell>
        </row>
        <row r="68">
          <cell r="A68" t="str">
            <v>Concreto hidraulico para pavimento MR-43</v>
          </cell>
        </row>
        <row r="69">
          <cell r="A69" t="str">
            <v>Concreto hidraulico para pavimento MR-43 (FastracK)(acelerado a 24 horas)</v>
          </cell>
        </row>
        <row r="70">
          <cell r="A70" t="str">
            <v>Cordón detonante</v>
          </cell>
        </row>
        <row r="71">
          <cell r="A71" t="str">
            <v>Costal de fibra o fique</v>
          </cell>
        </row>
        <row r="72">
          <cell r="A72" t="str">
            <v>Cuñas para el tensionamiento</v>
          </cell>
        </row>
        <row r="73">
          <cell r="A73" t="str">
            <v>Derechos de explotación y o disposición de materiales</v>
          </cell>
        </row>
        <row r="74">
          <cell r="A74" t="str">
            <v xml:space="preserve">Disposición de material de derrumbe </v>
          </cell>
        </row>
        <row r="75">
          <cell r="A75" t="str">
            <v>Disolvente para pintura (especificar el tipo de disolvente que está utilizando) thiner</v>
          </cell>
        </row>
        <row r="76">
          <cell r="A76" t="str">
            <v>Disolvente para pintura (especificar el tipo de disolvente que está utilizando) varsol</v>
          </cell>
        </row>
        <row r="77">
          <cell r="A77" t="str">
            <v>Ductos para tensionimiento</v>
          </cell>
        </row>
        <row r="78">
          <cell r="A78" t="str">
            <v>Emulsión CRM</v>
          </cell>
        </row>
        <row r="79">
          <cell r="A79" t="str">
            <v>Emulsión modificada con polimeros CRMm</v>
          </cell>
        </row>
        <row r="80">
          <cell r="A80" t="str">
            <v>Emulsión CRL-0</v>
          </cell>
        </row>
        <row r="81">
          <cell r="A81" t="str">
            <v>Emulsión CRL-1</v>
          </cell>
        </row>
        <row r="82">
          <cell r="A82" t="str">
            <v>Emulsión CRL-1h</v>
          </cell>
        </row>
        <row r="83">
          <cell r="A83" t="str">
            <v>Emulsión CRL-1hm</v>
          </cell>
        </row>
        <row r="84">
          <cell r="A84" t="str">
            <v>Emulsión CRR-1</v>
          </cell>
        </row>
        <row r="85">
          <cell r="A85" t="str">
            <v>Emulsión CRR-2</v>
          </cell>
        </row>
        <row r="86">
          <cell r="A86" t="str">
            <v>Emulsión CRR-1m</v>
          </cell>
        </row>
        <row r="87">
          <cell r="A87" t="str">
            <v>Emulsión CRR-2m</v>
          </cell>
        </row>
        <row r="88">
          <cell r="A88" t="str">
            <v>Esferas reflectivas</v>
          </cell>
        </row>
        <row r="89">
          <cell r="A89" t="str">
            <v>Estacas, Pintura, Tachuelas, Hilo (localización de estructuras y carreteras)</v>
          </cell>
        </row>
        <row r="90">
          <cell r="A90" t="str">
            <v>Explosivos  75% (INDUGEL)</v>
          </cell>
        </row>
        <row r="91">
          <cell r="A91" t="str">
            <v>Formaleta (gaviones, juntas de bordillos, juntas de cunetas, muros, concretos clase D,E, F y G)</v>
          </cell>
        </row>
        <row r="92">
          <cell r="A92" t="str">
            <v>Formaleta concreto clase A,B y C</v>
          </cell>
        </row>
        <row r="93">
          <cell r="A93" t="str">
            <v>Formaleta para baranda de concreto</v>
          </cell>
        </row>
        <row r="94">
          <cell r="A94" t="str">
            <v>Formaleta para muros</v>
          </cell>
        </row>
        <row r="95">
          <cell r="A95" t="str">
            <v>Formaleta, platina y accesorios (escamas en concreto)</v>
          </cell>
        </row>
        <row r="96">
          <cell r="A96" t="str">
            <v>Fulminantes</v>
          </cell>
        </row>
        <row r="97">
          <cell r="A97" t="str">
            <v>Fundente</v>
          </cell>
        </row>
        <row r="98">
          <cell r="A98" t="str">
            <v>Gas propano</v>
          </cell>
        </row>
        <row r="99">
          <cell r="A99" t="str">
            <v>Geoterxtil T-2400 o similar (provedores Lafayet, Tensar, Omnes u otros)</v>
          </cell>
        </row>
        <row r="100">
          <cell r="A100" t="str">
            <v>Geotextil NT-2500 o similar (provedores, Tensar, Omnes u otros)</v>
          </cell>
        </row>
        <row r="101">
          <cell r="A101" t="str">
            <v>Geotextil NT REPAV 450 o similar (provedores Lafayet, Tensar, Omnes u otros)</v>
          </cell>
        </row>
        <row r="102">
          <cell r="A102" t="str">
            <v>Geotextil T-2100 o similar (provedores Lafayet, Tensar, Omnes u otros)</v>
          </cell>
        </row>
        <row r="103">
          <cell r="A103" t="str">
            <v>Grapas</v>
          </cell>
        </row>
        <row r="104">
          <cell r="A104" t="str">
            <v>Lechada para ductos (tensionamiento)</v>
          </cell>
        </row>
        <row r="105">
          <cell r="A105" t="str">
            <v>Limpiador 1/4 de galón (anclajes)</v>
          </cell>
        </row>
        <row r="106">
          <cell r="A106" t="str">
            <v>Listón en guadua para empradizar</v>
          </cell>
        </row>
        <row r="107">
          <cell r="A107" t="str">
            <v>Manguera de polietileno de 3"</v>
          </cell>
        </row>
        <row r="108">
          <cell r="A108" t="str">
            <v>Malla para gaviones (2M3)</v>
          </cell>
        </row>
        <row r="109">
          <cell r="A109" t="str">
            <v>Malla eslabonada, calibre 10, 6 ojos</v>
          </cell>
        </row>
        <row r="110">
          <cell r="A110" t="str">
            <v>Material de afirmado</v>
          </cell>
        </row>
        <row r="111">
          <cell r="A111" t="str">
            <v>Material de afirmado de la zona</v>
          </cell>
        </row>
        <row r="112">
          <cell r="A112" t="str">
            <v>Material de base</v>
          </cell>
        </row>
        <row r="113">
          <cell r="A113" t="str">
            <v>Material de la zona (para estabilizar bases)</v>
          </cell>
        </row>
        <row r="114">
          <cell r="A114" t="str">
            <v>Material de base (gradación 1)</v>
          </cell>
        </row>
        <row r="115">
          <cell r="A115" t="str">
            <v>Material de base (gradación 2)</v>
          </cell>
        </row>
        <row r="116">
          <cell r="A116" t="str">
            <v>Material de base (gradación 3)</v>
          </cell>
        </row>
        <row r="117">
          <cell r="A117" t="str">
            <v>Material para pedraplén</v>
          </cell>
        </row>
        <row r="118">
          <cell r="A118" t="str">
            <v>Material de Sub- Base para bacheo</v>
          </cell>
        </row>
        <row r="119">
          <cell r="A119" t="str">
            <v>Material de Sub- Base CBR=20%</v>
          </cell>
        </row>
        <row r="120">
          <cell r="A120" t="str">
            <v>Material de Sub- Base CBR=30%</v>
          </cell>
        </row>
        <row r="121">
          <cell r="A121" t="str">
            <v>Material de Sub- Base CBR=40%</v>
          </cell>
        </row>
        <row r="122">
          <cell r="A122" t="str">
            <v>Material seleccionado del Relleno</v>
          </cell>
        </row>
        <row r="123">
          <cell r="A123" t="str">
            <v>Material drenante (3")</v>
          </cell>
        </row>
        <row r="124">
          <cell r="A124" t="str">
            <v>Material filtrante (6")</v>
          </cell>
        </row>
        <row r="125">
          <cell r="A125" t="str">
            <v>Mecha Lenta</v>
          </cell>
        </row>
        <row r="126">
          <cell r="A126" t="str">
            <v>Mezcla abierta en caliente MAC-1</v>
          </cell>
        </row>
        <row r="127">
          <cell r="A127" t="str">
            <v>Mezcla abierta en caliente MAC-2</v>
          </cell>
        </row>
        <row r="128">
          <cell r="A128" t="str">
            <v>Mezcla abierta en caliente MAC-3</v>
          </cell>
        </row>
        <row r="129">
          <cell r="A129" t="str">
            <v>mezcla abierta en frio MAF-1</v>
          </cell>
        </row>
        <row r="130">
          <cell r="A130" t="str">
            <v>mezcla abierta en frio MAF-2</v>
          </cell>
        </row>
        <row r="131">
          <cell r="A131" t="str">
            <v>mezcla abierta en frio MAF-3</v>
          </cell>
        </row>
        <row r="132">
          <cell r="A132" t="str">
            <v>Mezcla densa en caliente MDC-0</v>
          </cell>
        </row>
        <row r="133">
          <cell r="A133" t="str">
            <v>Mezcla densa en caliente MDC-1</v>
          </cell>
        </row>
        <row r="134">
          <cell r="A134" t="str">
            <v>Mezcla densa en caliente MDC-2</v>
          </cell>
        </row>
        <row r="135">
          <cell r="A135" t="str">
            <v>Mezcla densa en caliente MDC-3</v>
          </cell>
        </row>
        <row r="136">
          <cell r="A136" t="str">
            <v>Mezcla densa en frio MDF-1</v>
          </cell>
        </row>
        <row r="137">
          <cell r="A137" t="str">
            <v>Mezcla densa en frio MDF-2</v>
          </cell>
        </row>
        <row r="138">
          <cell r="A138" t="str">
            <v>Mezcla densa en frio MDF-3</v>
          </cell>
        </row>
        <row r="139">
          <cell r="A139" t="str">
            <v>Mezcla discontinua en caliente M-1</v>
          </cell>
        </row>
        <row r="140">
          <cell r="A140" t="str">
            <v>Mezcla discontinua en caliente M-2</v>
          </cell>
        </row>
        <row r="141">
          <cell r="A141" t="str">
            <v>Mezcla discontinua en caliente F-1</v>
          </cell>
        </row>
        <row r="142">
          <cell r="A142" t="str">
            <v>Mezcla discontinua en caliente F-2</v>
          </cell>
        </row>
        <row r="143">
          <cell r="A143" t="str">
            <v>Nutrientes (para remoción de especies vegetales) (dap, triple 15 o similar) (item 201.9)</v>
          </cell>
        </row>
        <row r="144">
          <cell r="A144" t="str">
            <v>Obra falsa concreto clase A, B Y C (puntal de 3m metálico)</v>
          </cell>
        </row>
        <row r="145">
          <cell r="A145" t="str">
            <v>Oxigeno industrial</v>
          </cell>
        </row>
        <row r="146">
          <cell r="A146" t="str">
            <v>Paral en madera rolliza de 3" (tablestacados)</v>
          </cell>
        </row>
        <row r="147">
          <cell r="A147" t="str">
            <v>Paral en madera rolliza de 6" y 5m de longitud (tablestacados)</v>
          </cell>
        </row>
        <row r="148">
          <cell r="A148" t="str">
            <v>Paral en madera rolliza de 5" y 4,5m de longitud (tablestacados)</v>
          </cell>
        </row>
        <row r="149">
          <cell r="A149" t="str">
            <v>Paral en madera rolliza de 6" y 8m de longitud (tablestacados)</v>
          </cell>
        </row>
        <row r="150">
          <cell r="A150" t="str">
            <v>Pegante epóxico</v>
          </cell>
        </row>
        <row r="151">
          <cell r="A151" t="str">
            <v>Piedra para concreto ciclópeo (rajón o canto rodado)</v>
          </cell>
        </row>
        <row r="152">
          <cell r="A152" t="str">
            <v>Piedra para gavión</v>
          </cell>
        </row>
        <row r="153">
          <cell r="A153" t="str">
            <v>Pintura acrilica pura para tráfico</v>
          </cell>
        </row>
        <row r="154">
          <cell r="A154" t="str">
            <v>Pintura anticorrosiva</v>
          </cell>
        </row>
        <row r="155">
          <cell r="A155" t="str">
            <v xml:space="preserve">Pintura acrilica, esmalte o similar </v>
          </cell>
        </row>
        <row r="156">
          <cell r="A156" t="str">
            <v>Pilote en madera barbosco de 15*15</v>
          </cell>
        </row>
        <row r="157">
          <cell r="A157" t="str">
            <v>Platina de 1" x 1/4" (cerramiento en malla)</v>
          </cell>
        </row>
        <row r="158">
          <cell r="A158" t="str">
            <v xml:space="preserve">Poste de madera para cercas </v>
          </cell>
        </row>
        <row r="159">
          <cell r="A159" t="str">
            <v>Poste kilometraje</v>
          </cell>
        </row>
        <row r="160">
          <cell r="A160" t="str">
            <v>Poste en angulo de 2*2*1/4 de 3,5m para señal</v>
          </cell>
        </row>
        <row r="161">
          <cell r="A161" t="str">
            <v>Postes de concreto para cercas</v>
          </cell>
        </row>
        <row r="162">
          <cell r="A162" t="str">
            <v>Postes para defensa metálica (1,80m)</v>
          </cell>
        </row>
        <row r="163">
          <cell r="A163" t="str">
            <v>Quimico estabilizante (PROBASE)</v>
          </cell>
        </row>
        <row r="164">
          <cell r="A164" t="str">
            <v xml:space="preserve">Resina termoplastica </v>
          </cell>
        </row>
        <row r="165">
          <cell r="A165" t="str">
            <v>Salida en PVC D=2"</v>
          </cell>
        </row>
        <row r="166">
          <cell r="A166" t="str">
            <v>Sección final de defensa metálica</v>
          </cell>
        </row>
        <row r="167">
          <cell r="A167" t="str">
            <v>Sello de silicona o sellador autonivelante</v>
          </cell>
        </row>
        <row r="168">
          <cell r="A168" t="str">
            <v>Semillas para empradizar</v>
          </cell>
        </row>
        <row r="169">
          <cell r="A169" t="str">
            <v xml:space="preserve">Señal (grupo 2). Tablero en lámina galvanizado de 1,2m*0,4m, calibre 16, reflectivo tipo 1. </v>
          </cell>
        </row>
        <row r="170">
          <cell r="A170" t="str">
            <v>Señal (grupo 1). Tablero en lámina galvanizada de 75cm*75cm, calibre 16, reflectivo tipo 1</v>
          </cell>
        </row>
        <row r="171">
          <cell r="A171" t="str">
            <v xml:space="preserve">Señal (grupo 5). Tablero en lámina galvanizado de 0,90m*1,13m, calibre 16, reflectivo tipo 1. </v>
          </cell>
        </row>
        <row r="172">
          <cell r="A172" t="str">
            <v>Señal (grupo 4). Tablero en lámina galvanizado de 60cm*75cm, calibre 16, reflectivo tipo 1. (delineador de curva horizontal)</v>
          </cell>
        </row>
        <row r="173">
          <cell r="A173" t="str">
            <v xml:space="preserve">Señal (grupo 3 ferrocarril) (SP-54). Tablero en lámina galvanizado de 2,4m*0,3m, calibre 16, reflectivo tipo 1. </v>
          </cell>
        </row>
        <row r="174">
          <cell r="A174" t="str">
            <v>Soldadura 6013 de 1/8</v>
          </cell>
        </row>
        <row r="175">
          <cell r="A175" t="str">
            <v>Soldadura en PVC 1/8 de galón (anclajes)</v>
          </cell>
        </row>
        <row r="176">
          <cell r="A176" t="str">
            <v>Soldadura 7018</v>
          </cell>
        </row>
        <row r="177">
          <cell r="A177" t="str">
            <v>Soldadura L-70</v>
          </cell>
        </row>
        <row r="178">
          <cell r="A178" t="str">
            <v>Superplastificante Sikament</v>
          </cell>
        </row>
        <row r="179">
          <cell r="A179" t="str">
            <v>Tablestaca en madera aserrada (0,25*0,05*3)</v>
          </cell>
        </row>
        <row r="180">
          <cell r="A180" t="str">
            <v>Tablestaca en madera aserrada (0,3*0,03*3)</v>
          </cell>
        </row>
        <row r="181">
          <cell r="A181" t="str">
            <v>Tablestaca metálica (riel de 70 lb/yarda)</v>
          </cell>
        </row>
        <row r="182">
          <cell r="A182" t="str">
            <v>Tacha reflectiva</v>
          </cell>
        </row>
        <row r="183">
          <cell r="A183" t="str">
            <v>Tapón en PVC RD21 de 1" (para anclaje)</v>
          </cell>
        </row>
        <row r="184">
          <cell r="A184" t="str">
            <v xml:space="preserve">Tierra abonada </v>
          </cell>
        </row>
        <row r="185">
          <cell r="A185" t="str">
            <v>Tornillos para defensa metálica</v>
          </cell>
        </row>
        <row r="186">
          <cell r="A186" t="str">
            <v>Torón de tensionmiento 1/2" o 5/8"</v>
          </cell>
        </row>
        <row r="187">
          <cell r="A187" t="str">
            <v>Tramo recto para defensas métalicas (3,81m)</v>
          </cell>
        </row>
        <row r="188">
          <cell r="A188" t="str">
            <v>Trompetas de 12 torones (tensionamiento)</v>
          </cell>
        </row>
        <row r="189">
          <cell r="A189" t="str">
            <v>Tubería D=4" tipo pesado, E=2mm (baranda metálica)</v>
          </cell>
        </row>
        <row r="190">
          <cell r="A190" t="str">
            <v>Tubería en H de D=1/4", H=1.40m, A=0.20m (baranda metálica)</v>
          </cell>
        </row>
        <row r="191">
          <cell r="A191" t="str">
            <v>Tuberia Perforada en PVC de 2"</v>
          </cell>
        </row>
        <row r="192">
          <cell r="A192" t="str">
            <v>Tuberia PVC RD21 de 1" (para anclajes)</v>
          </cell>
        </row>
        <row r="193">
          <cell r="A193" t="str">
            <v>Tuberia PVC de 1" (para escamas en concreto)</v>
          </cell>
        </row>
        <row r="194">
          <cell r="A194" t="str">
            <v>Tuberia de 10" PAA vaciado tremi de 4 mts</v>
          </cell>
        </row>
        <row r="195">
          <cell r="A195" t="str">
            <v>Tubo concreto reforzado 900mm (tipo 1)</v>
          </cell>
        </row>
        <row r="196">
          <cell r="A196" t="str">
            <v>Tubo concreto reforzado 900mm (tipo 2)</v>
          </cell>
        </row>
        <row r="197">
          <cell r="A197" t="str">
            <v>Tubo concreto simple 450 mm</v>
          </cell>
        </row>
        <row r="198">
          <cell r="A198" t="str">
            <v>Tubo concreto simple 600 mm</v>
          </cell>
        </row>
        <row r="199">
          <cell r="A199" t="str">
            <v>Tubo concreto simple 750 mm</v>
          </cell>
        </row>
        <row r="200">
          <cell r="A200" t="str">
            <v>Tubo corrugado de acero galvanizado MP-68</v>
          </cell>
        </row>
        <row r="201">
          <cell r="A201" t="str">
            <v>Tubo para cerramiento, calibre 16 de 2,7m (cerramientos en malla)</v>
          </cell>
        </row>
        <row r="202">
          <cell r="A202" t="str">
            <v>Unión en PVC RD21 de 1" (para anclajes)</v>
          </cell>
        </row>
        <row r="203">
          <cell r="A203" t="str">
            <v>Unión en PVC D=2"</v>
          </cell>
        </row>
        <row r="204">
          <cell r="A204" t="str">
            <v>ADOQUIN DE ARCILLA</v>
          </cell>
        </row>
        <row r="205">
          <cell r="A205" t="str">
            <v>tubo concreto simple de 200mm</v>
          </cell>
        </row>
        <row r="206">
          <cell r="A206" t="str">
            <v>Seccion de Tope</v>
          </cell>
        </row>
        <row r="207">
          <cell r="A207" t="str">
            <v>Sikadur 32 primer</v>
          </cell>
        </row>
        <row r="208">
          <cell r="A208" t="str">
            <v>junta elastomerica m100</v>
          </cell>
        </row>
        <row r="209">
          <cell r="A209" t="str">
            <v>oxigeno y acetileno</v>
          </cell>
        </row>
        <row r="210">
          <cell r="A210" t="str">
            <v>disco de diamante</v>
          </cell>
        </row>
        <row r="211">
          <cell r="A211" t="str">
            <v>brocas tugsteno</v>
          </cell>
        </row>
        <row r="212">
          <cell r="A212" t="str">
            <v>perno d=18mm, l=200mm, tuerca y arandela en acero de alta resistencia</v>
          </cell>
        </row>
        <row r="213">
          <cell r="A213" t="str">
            <v>mortero alta resistencia (incluye fibra de nylon)</v>
          </cell>
        </row>
        <row r="214">
          <cell r="A214" t="str">
            <v>epoxico re-500 hil ti</v>
          </cell>
        </row>
        <row r="216">
          <cell r="A216" t="str">
            <v>pintura acrilica base agua</v>
          </cell>
        </row>
        <row r="217">
          <cell r="A217" t="str">
            <v>Estoperol</v>
          </cell>
        </row>
        <row r="218">
          <cell r="A218" t="str">
            <v>malla para colchogaviones</v>
          </cell>
        </row>
        <row r="219">
          <cell r="A219" t="str">
            <v>geotextil separar suelos</v>
          </cell>
        </row>
      </sheetData>
      <sheetData sheetId="2">
        <row r="7">
          <cell r="A7" t="str">
            <v>Aspersor manual</v>
          </cell>
        </row>
        <row r="8">
          <cell r="A8" t="str">
            <v>Barredora mecánica de cepillo</v>
          </cell>
        </row>
        <row r="9">
          <cell r="A9" t="str">
            <v>Bomba de inyección de lechada</v>
          </cell>
        </row>
        <row r="10">
          <cell r="A10" t="str">
            <v>Bomba para gato de tensionamiento</v>
          </cell>
        </row>
        <row r="11">
          <cell r="A11" t="str">
            <v>Bomba de concreto</v>
          </cell>
        </row>
        <row r="12">
          <cell r="A12" t="str">
            <v>Buldozer D4</v>
          </cell>
        </row>
        <row r="13">
          <cell r="A13" t="str">
            <v>Buldozer D6</v>
          </cell>
        </row>
        <row r="14">
          <cell r="A14" t="str">
            <v>Buldozer D8 (incluido Ripper)</v>
          </cell>
        </row>
        <row r="15">
          <cell r="A15" t="str">
            <v>Calentador a gas</v>
          </cell>
        </row>
        <row r="16">
          <cell r="A16" t="str">
            <v>Camion 350</v>
          </cell>
        </row>
        <row r="17">
          <cell r="A17" t="str">
            <v>Camioneta D-300</v>
          </cell>
        </row>
        <row r="18">
          <cell r="A18" t="str">
            <v>Camión de Slurry</v>
          </cell>
        </row>
        <row r="19">
          <cell r="A19" t="str">
            <v>Cargador 920 o equivalente</v>
          </cell>
        </row>
        <row r="20">
          <cell r="A20" t="str">
            <v>Cargador 930 o equivalente</v>
          </cell>
        </row>
        <row r="21">
          <cell r="A21" t="str">
            <v>Carrotanque de agua (10000 galones)</v>
          </cell>
        </row>
        <row r="22">
          <cell r="A22" t="str">
            <v>Carrotanque Irrigador de asfalto</v>
          </cell>
        </row>
        <row r="23">
          <cell r="A23" t="str">
            <v>Cizalla</v>
          </cell>
        </row>
        <row r="24">
          <cell r="A24" t="str">
            <v>Compactador Benitin</v>
          </cell>
        </row>
        <row r="25">
          <cell r="A25" t="str">
            <v>Compactador manual (RANA)</v>
          </cell>
        </row>
        <row r="26">
          <cell r="A26" t="str">
            <v>Compactador manual (SALTARIN)</v>
          </cell>
        </row>
        <row r="27">
          <cell r="A27" t="str">
            <v>Compactador manual de rodillo</v>
          </cell>
        </row>
        <row r="28">
          <cell r="A28" t="str">
            <v>Compactador vibratorio tipo DD-20</v>
          </cell>
        </row>
        <row r="29">
          <cell r="A29" t="str">
            <v>Compactador manual vibratorio (CANGURO) (Apisonadores)</v>
          </cell>
        </row>
        <row r="30">
          <cell r="A30" t="str">
            <v>Compactador neumatico</v>
          </cell>
        </row>
        <row r="31">
          <cell r="A31" t="str">
            <v>Compresor 125 pies 3 con martillo</v>
          </cell>
        </row>
        <row r="32">
          <cell r="A32" t="str">
            <v>Compresor 250 pies 3 con martillo</v>
          </cell>
        </row>
        <row r="33">
          <cell r="A33" t="str">
            <v>Compresor (barrido y soplado)</v>
          </cell>
        </row>
        <row r="34">
          <cell r="A34" t="str">
            <v>Compresor para penetrar roca</v>
          </cell>
        </row>
        <row r="35">
          <cell r="A35" t="str">
            <v>Cortadora de pavimento</v>
          </cell>
        </row>
        <row r="36">
          <cell r="A36" t="str">
            <v>Diferencial de 2 ton.</v>
          </cell>
        </row>
        <row r="37">
          <cell r="A37" t="str">
            <v>Diferencial de 3 ton</v>
          </cell>
        </row>
        <row r="38">
          <cell r="A38" t="str">
            <v>Equipo de control (bandas sonoras reduce velocidad) (Termohigometros, Termómetros, Galgas, etc)</v>
          </cell>
        </row>
        <row r="39">
          <cell r="A39" t="str">
            <v>Equipo de oxicorte</v>
          </cell>
        </row>
        <row r="40">
          <cell r="A40" t="str">
            <v>Equipo de perforación (TRACKDRILL)</v>
          </cell>
        </row>
        <row r="41">
          <cell r="A41" t="str">
            <v>Equipo de pintura (Compresor)</v>
          </cell>
        </row>
        <row r="42">
          <cell r="A42" t="str">
            <v>Equipo de soldadura 250 AMP</v>
          </cell>
        </row>
        <row r="43">
          <cell r="A43" t="str">
            <v>euipo de soldadura 400</v>
          </cell>
        </row>
        <row r="44">
          <cell r="A44" t="str">
            <v>euipo de soldadura 600</v>
          </cell>
        </row>
        <row r="45">
          <cell r="A45" t="str">
            <v>Equipo de topografía</v>
          </cell>
        </row>
        <row r="46">
          <cell r="A46" t="str">
            <v>Equipo manual aplicador (bandas sonoras reduce velocidad)</v>
          </cell>
        </row>
        <row r="47">
          <cell r="A47" t="str">
            <v>Esparcidor de gravilla (INCLUYE VOLQUETA)</v>
          </cell>
        </row>
        <row r="48">
          <cell r="A48" t="str">
            <v>Estación</v>
          </cell>
        </row>
        <row r="49">
          <cell r="A49" t="str">
            <v>Formaleta metálica (concreto hidraulico)</v>
          </cell>
        </row>
        <row r="50">
          <cell r="A50" t="str">
            <v>Formaleta metálica (tuberia de concreto reforzado)</v>
          </cell>
        </row>
        <row r="51">
          <cell r="A51" t="str">
            <v>Formaleta para camisa de pilote</v>
          </cell>
        </row>
        <row r="52">
          <cell r="A52" t="str">
            <v>Fresadora de pavimento</v>
          </cell>
        </row>
        <row r="53">
          <cell r="A53" t="str">
            <v>Fresadora y recicladora de pavimento</v>
          </cell>
        </row>
        <row r="54">
          <cell r="A54" t="str">
            <v>Gato para tensionamiento</v>
          </cell>
        </row>
        <row r="55">
          <cell r="A55" t="str">
            <v>Grua 10 ton</v>
          </cell>
        </row>
        <row r="56">
          <cell r="A56" t="str">
            <v>Grua (capacidad 15 ton)</v>
          </cell>
        </row>
        <row r="57">
          <cell r="A57" t="str">
            <v>Grua con torre</v>
          </cell>
        </row>
        <row r="58">
          <cell r="A58" t="str">
            <v>Grua telescópica</v>
          </cell>
        </row>
        <row r="59">
          <cell r="A59" t="str">
            <v>Guadañadora</v>
          </cell>
        </row>
        <row r="60">
          <cell r="A60" t="str">
            <v>Maquina térmica pegatachas</v>
          </cell>
        </row>
        <row r="61">
          <cell r="A61" t="str">
            <v>Mezcladora de concreto (1bulto)</v>
          </cell>
        </row>
        <row r="62">
          <cell r="A62" t="str">
            <v>Montacargas</v>
          </cell>
        </row>
        <row r="63">
          <cell r="A63" t="str">
            <v>Motobomba 3 PULGADAS</v>
          </cell>
        </row>
        <row r="64">
          <cell r="A64" t="str">
            <v>Motobomba 4 PULGADAS</v>
          </cell>
        </row>
        <row r="65">
          <cell r="A65" t="str">
            <v>Motobomba 6" DIAMETRO DE BOMBEO DE 2M³/SEG.</v>
          </cell>
        </row>
        <row r="66">
          <cell r="A66" t="str">
            <v>Motobomba de concreto</v>
          </cell>
        </row>
        <row r="67">
          <cell r="A67" t="str">
            <v>Motoniveladora</v>
          </cell>
        </row>
        <row r="68">
          <cell r="A68" t="str">
            <v>Motosierra</v>
          </cell>
        </row>
        <row r="69">
          <cell r="A69" t="str">
            <v>Pala auxiliar de piloteadora</v>
          </cell>
        </row>
        <row r="70">
          <cell r="A70" t="str">
            <v>Pala grua con martillos</v>
          </cell>
        </row>
        <row r="71">
          <cell r="A71" t="str">
            <v>Piloteadora</v>
          </cell>
        </row>
        <row r="72">
          <cell r="A72" t="str">
            <v>Planta de asfalto en caliente</v>
          </cell>
        </row>
        <row r="73">
          <cell r="A73" t="str">
            <v>Planta de asfalto en frio</v>
          </cell>
        </row>
        <row r="74">
          <cell r="A74" t="str">
            <v xml:space="preserve">Planta eléctrica </v>
          </cell>
        </row>
        <row r="75">
          <cell r="A75" t="str">
            <v>Planta trituradora</v>
          </cell>
        </row>
        <row r="76">
          <cell r="A76" t="str">
            <v>Pluma capacidad 100 kg</v>
          </cell>
        </row>
        <row r="77">
          <cell r="A77" t="str">
            <v>Pulidora (8500 REV)</v>
          </cell>
        </row>
        <row r="78">
          <cell r="A78" t="str">
            <v>Pulvimixer</v>
          </cell>
        </row>
        <row r="79">
          <cell r="A79" t="str">
            <v>Regla vibratoria L=3m</v>
          </cell>
        </row>
        <row r="80">
          <cell r="A80" t="str">
            <v>Recicladora</v>
          </cell>
        </row>
        <row r="81">
          <cell r="A81" t="str">
            <v>Retrocargador</v>
          </cell>
        </row>
        <row r="82">
          <cell r="A82" t="str">
            <v>Retroexcavadora CAT 320</v>
          </cell>
        </row>
        <row r="83">
          <cell r="A83" t="str">
            <v xml:space="preserve">Retrocargador CAT 510 </v>
          </cell>
        </row>
        <row r="84">
          <cell r="A84" t="str">
            <v>Retroexcavadora A25C</v>
          </cell>
        </row>
        <row r="85">
          <cell r="A85" t="str">
            <v>Retroexcavadora E-200 sobre orugas</v>
          </cell>
        </row>
        <row r="86">
          <cell r="A86" t="str">
            <v>Retroexcavadora E-200 sobre orugas trabajo en rio</v>
          </cell>
        </row>
        <row r="87">
          <cell r="A87" t="str">
            <v>Retroexcavadora E-200 con martillo neumatico</v>
          </cell>
        </row>
        <row r="88">
          <cell r="A88" t="str">
            <v>Retroexcavadora 428 doble trasmición</v>
          </cell>
        </row>
        <row r="89">
          <cell r="A89" t="str">
            <v>Retroexcavadora sobre llantas JD 410</v>
          </cell>
        </row>
        <row r="90">
          <cell r="A90" t="str">
            <v>Taco metálico o puntal (escamas en concreto)</v>
          </cell>
        </row>
        <row r="91">
          <cell r="A91" t="str">
            <v>Tarifa de transporte</v>
          </cell>
        </row>
        <row r="92">
          <cell r="A92" t="str">
            <v>Tarifa de transporte para  mezclas</v>
          </cell>
        </row>
        <row r="93">
          <cell r="A93" t="str">
            <v xml:space="preserve">Tarifa de transporte de mezclas para bacheo </v>
          </cell>
        </row>
        <row r="94">
          <cell r="A94" t="str">
            <v>Tarifa de transporte de estructuras metálicas en obra</v>
          </cell>
        </row>
        <row r="95">
          <cell r="A95" t="str">
            <v xml:space="preserve">Tarifa de transporte de estructuras metálicas </v>
          </cell>
        </row>
        <row r="96">
          <cell r="A96" t="str">
            <v>Terminadora de asfalto (Finisher)</v>
          </cell>
        </row>
        <row r="97">
          <cell r="A97" t="str">
            <v>Vehiculo delineador</v>
          </cell>
        </row>
        <row r="98">
          <cell r="A98" t="str">
            <v>Vibrador de concreto</v>
          </cell>
        </row>
        <row r="99">
          <cell r="A99" t="str">
            <v>Vibrocompatador Dynapac (10 ton)</v>
          </cell>
        </row>
        <row r="100">
          <cell r="A100" t="str">
            <v>Vibrocompatador Dynapac C15</v>
          </cell>
        </row>
        <row r="101">
          <cell r="A101" t="str">
            <v>Volqueta 6 m3</v>
          </cell>
        </row>
        <row r="102">
          <cell r="A102" t="str">
            <v>Equipo de sandblasting</v>
          </cell>
        </row>
        <row r="103">
          <cell r="A103" t="str">
            <v>Taladro</v>
          </cell>
        </row>
        <row r="104">
          <cell r="A104" t="str">
            <v>dispensador neumatico hit-p500</v>
          </cell>
        </row>
        <row r="106">
          <cell r="A106" t="str">
            <v>Camisa</v>
          </cell>
        </row>
      </sheetData>
      <sheetData sheetId="3">
        <row r="6">
          <cell r="A6" t="str">
            <v>ADMINISTRACION</v>
          </cell>
        </row>
        <row r="7">
          <cell r="A7" t="str">
            <v>IMPREVISTOS</v>
          </cell>
        </row>
        <row r="8">
          <cell r="A8" t="str">
            <v>UTILIDAD</v>
          </cell>
        </row>
        <row r="9">
          <cell r="A9" t="str">
            <v>PRESTACIONES</v>
          </cell>
        </row>
        <row r="10">
          <cell r="A10" t="str">
            <v>DISTANCIA ACARREO 1</v>
          </cell>
        </row>
        <row r="11">
          <cell r="A11" t="str">
            <v>DISTANCIA SUMINISTRO (MATERIAL DE LA ZONA)</v>
          </cell>
        </row>
        <row r="12">
          <cell r="A12" t="str">
            <v>DISTANCIA SUMINISTRO</v>
          </cell>
        </row>
        <row r="13">
          <cell r="A13" t="str">
            <v>DISTANCIA SUMINISTRO BASES SUB BASES AFIRMADOS</v>
          </cell>
        </row>
        <row r="14">
          <cell r="A14" t="str">
            <v>DISTANCIA DE SUMINISTRO CONCRETOS</v>
          </cell>
        </row>
        <row r="15">
          <cell r="A15" t="str">
            <v>DISTANCIA DE SUMINISTRO MEZCLAS ASFALTICAS</v>
          </cell>
        </row>
        <row r="16">
          <cell r="A16" t="str">
            <v>DISTANCIA TRANSPORTE ESTRUCTURA METALICA</v>
          </cell>
        </row>
        <row r="17">
          <cell r="A17" t="str">
            <v>CADENERO</v>
          </cell>
        </row>
        <row r="18">
          <cell r="A18" t="str">
            <v>INSPECTOR DE FABRICACION Y MONTAJE</v>
          </cell>
        </row>
        <row r="19">
          <cell r="A19" t="str">
            <v>OBRERO</v>
          </cell>
        </row>
        <row r="20">
          <cell r="A20" t="str">
            <v>OFICIAL</v>
          </cell>
        </row>
        <row r="21">
          <cell r="A21" t="str">
            <v>OFICIAL EXPERTO EN DESMONTAJE</v>
          </cell>
        </row>
        <row r="22">
          <cell r="A22" t="str">
            <v>PALETEROS</v>
          </cell>
        </row>
        <row r="23">
          <cell r="A23" t="str">
            <v>RASTRILLEROS</v>
          </cell>
        </row>
        <row r="24">
          <cell r="A24" t="str">
            <v>SOLDADOR</v>
          </cell>
        </row>
        <row r="25">
          <cell r="A25" t="str">
            <v>TOPOGRAFO</v>
          </cell>
        </row>
        <row r="26">
          <cell r="A26" t="str">
            <v>PINTOR</v>
          </cell>
        </row>
        <row r="28">
          <cell r="A28" t="str">
            <v>3 AYUDANTES</v>
          </cell>
        </row>
        <row r="29">
          <cell r="A29" t="str">
            <v>2 OBREROS</v>
          </cell>
        </row>
        <row r="30">
          <cell r="A30" t="str">
            <v>3 OBREROS</v>
          </cell>
        </row>
        <row r="31">
          <cell r="A31" t="str">
            <v>4 OBREROS</v>
          </cell>
        </row>
        <row r="32">
          <cell r="A32" t="str">
            <v>5 OBREROS</v>
          </cell>
        </row>
        <row r="33">
          <cell r="A33" t="str">
            <v>6 OBREROS</v>
          </cell>
        </row>
        <row r="34">
          <cell r="A34" t="str">
            <v>7 OBREROS</v>
          </cell>
        </row>
        <row r="35">
          <cell r="A35" t="str">
            <v>8 OBREROS</v>
          </cell>
        </row>
        <row r="36">
          <cell r="A36" t="str">
            <v>9 OBREROS</v>
          </cell>
        </row>
        <row r="37">
          <cell r="A37" t="str">
            <v>10 OBREROS</v>
          </cell>
        </row>
        <row r="38">
          <cell r="A38" t="str">
            <v>11 OBREROS</v>
          </cell>
        </row>
        <row r="39">
          <cell r="A39" t="str">
            <v>12 OBREROS</v>
          </cell>
        </row>
        <row r="40">
          <cell r="A40" t="str">
            <v>13 OBREROS</v>
          </cell>
        </row>
        <row r="41">
          <cell r="A41" t="str">
            <v>14 OBREROS</v>
          </cell>
        </row>
        <row r="42">
          <cell r="A42" t="str">
            <v>15 OBREROS</v>
          </cell>
        </row>
        <row r="43">
          <cell r="A43" t="str">
            <v>16 OBREROS</v>
          </cell>
        </row>
        <row r="44">
          <cell r="A44" t="str">
            <v>17 OBREROS</v>
          </cell>
        </row>
        <row r="45">
          <cell r="A45" t="str">
            <v>18 OBREROS</v>
          </cell>
        </row>
        <row r="46">
          <cell r="A46" t="str">
            <v>19 OBREROS</v>
          </cell>
        </row>
        <row r="47">
          <cell r="A47" t="str">
            <v>20 OBREROS</v>
          </cell>
        </row>
        <row r="48">
          <cell r="A48" t="str">
            <v>21 OBREROS</v>
          </cell>
        </row>
        <row r="49">
          <cell r="A49" t="str">
            <v>22 OBREROS</v>
          </cell>
        </row>
        <row r="50">
          <cell r="A50" t="str">
            <v>23 OBREROS</v>
          </cell>
        </row>
        <row r="51">
          <cell r="A51" t="str">
            <v>24 OBREROS</v>
          </cell>
        </row>
        <row r="52">
          <cell r="A52" t="str">
            <v>25 OBREROS</v>
          </cell>
        </row>
        <row r="53">
          <cell r="A53" t="str">
            <v>2 PALETEROS</v>
          </cell>
        </row>
        <row r="54">
          <cell r="A54" t="str">
            <v>CUADRILLA ASFALTEROS (6 obrero, 2 rastrilleros y 1 oficial)</v>
          </cell>
        </row>
        <row r="55">
          <cell r="A55" t="str">
            <v>1 ARMADOR</v>
          </cell>
        </row>
        <row r="56">
          <cell r="A56" t="str">
            <v>1 CORTADOR</v>
          </cell>
        </row>
        <row r="57">
          <cell r="A57" t="str">
            <v>1 AYUDANTE</v>
          </cell>
        </row>
        <row r="58">
          <cell r="A58" t="str">
            <v>1 NIVELETERO</v>
          </cell>
        </row>
        <row r="59">
          <cell r="A59" t="str">
            <v>CUADRILLA PARA BACHEO (6 obreroS, 2 NIVELETEROS y 1 oficial)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materiales"/>
      <sheetName val="Equipo"/>
      <sheetName val="otros"/>
      <sheetName val="311.1P"/>
      <sheetName val="701.2P"/>
      <sheetName val="210.2 OTRA"/>
      <sheetName val="650.5P"/>
      <sheetName val="1p"/>
      <sheetName val="4651p"/>
      <sheetName val="LOCALIZACION ESTRUCTURAS"/>
      <sheetName val="LOCALIZACION CARRETERAS"/>
      <sheetName val="200.1"/>
      <sheetName val="200.2"/>
      <sheetName val="200P ROCERIA"/>
      <sheetName val="201.1"/>
      <sheetName val="201.2"/>
      <sheetName val="201.2 ciclopeo"/>
      <sheetName val="201.2 reforzado"/>
      <sheetName val="201.3"/>
      <sheetName val="201.3P"/>
      <sheetName val="201.4"/>
      <sheetName val="201.8P"/>
      <sheetName val="201.9"/>
      <sheetName val="201.10"/>
      <sheetName val="201.11"/>
      <sheetName val="201.12"/>
      <sheetName val="201.13"/>
      <sheetName val="201.14"/>
      <sheetName val="210.1"/>
      <sheetName val="210.2"/>
      <sheetName val="210.3"/>
      <sheetName val="211"/>
      <sheetName val="220"/>
      <sheetName val="221.1"/>
      <sheetName val="221.2"/>
      <sheetName val="225P"/>
      <sheetName val="230.1"/>
      <sheetName val="230.2"/>
      <sheetName val="310"/>
      <sheetName val="311"/>
      <sheetName val="311P1"/>
      <sheetName val="311P2"/>
      <sheetName val="311P3"/>
      <sheetName val="320.1"/>
      <sheetName val="320.2"/>
      <sheetName val="330.1"/>
      <sheetName val="330.2"/>
      <sheetName val="340.1"/>
      <sheetName val="340.2"/>
      <sheetName val="340.3"/>
      <sheetName val="341.1"/>
      <sheetName val="341.2"/>
      <sheetName val="341.1P"/>
      <sheetName val="410.1"/>
      <sheetName val="410.2"/>
      <sheetName val="411.1"/>
      <sheetName val="411.2"/>
      <sheetName val="411.3"/>
      <sheetName val="465.1"/>
      <sheetName val="414.1"/>
      <sheetName val="414.2"/>
      <sheetName val="414.3"/>
      <sheetName val="414.4"/>
      <sheetName val="415"/>
      <sheetName val="420"/>
      <sheetName val="421.1"/>
      <sheetName val="421.2"/>
      <sheetName val="421.3"/>
      <sheetName val="421.4"/>
      <sheetName val="430.1"/>
      <sheetName val="430.2"/>
      <sheetName val="431.1"/>
      <sheetName val="431.2"/>
      <sheetName val="432"/>
      <sheetName val="433.1"/>
      <sheetName val="433.2"/>
      <sheetName val="433.3"/>
      <sheetName val="433.4"/>
      <sheetName val="433.5"/>
      <sheetName val="433.6"/>
      <sheetName val="433.7"/>
      <sheetName val="433.8"/>
      <sheetName val="440.2PREP VIA "/>
      <sheetName val="440.1PREP VIA"/>
      <sheetName val="440.3PREP VIA  "/>
      <sheetName val="440.4"/>
      <sheetName val="441.1"/>
      <sheetName val="441.1P COMPRADA"/>
      <sheetName val="441.2"/>
      <sheetName val="441.2P COMPRADA"/>
      <sheetName val="441.3"/>
      <sheetName val="441.3P COMPRADA"/>
      <sheetName val="441.4"/>
      <sheetName val="450.1"/>
      <sheetName val="450.1P "/>
      <sheetName val="450.2"/>
      <sheetName val="450.2P"/>
      <sheetName val="450.3"/>
      <sheetName val="450.3P "/>
      <sheetName val="450.5"/>
      <sheetName val="451.1"/>
      <sheetName val="451.1P"/>
      <sheetName val="451.2"/>
      <sheetName val="451.2P"/>
      <sheetName val="451.3"/>
      <sheetName val="451.3P"/>
      <sheetName val="452.1"/>
      <sheetName val="452.1P "/>
      <sheetName val="452.2"/>
      <sheetName val="452.2P "/>
      <sheetName val="452.3"/>
      <sheetName val="452.3P"/>
      <sheetName val="452.4"/>
      <sheetName val="452.4P"/>
      <sheetName val="453"/>
      <sheetName val="460"/>
      <sheetName val="460P"/>
      <sheetName val="461.1"/>
      <sheetName val="461.2"/>
      <sheetName val="462.1P"/>
      <sheetName val="462.2P"/>
      <sheetName val="462.3P"/>
      <sheetName val="462.4P"/>
      <sheetName val="462.5"/>
      <sheetName val="500"/>
      <sheetName val="500P"/>
      <sheetName val="510"/>
      <sheetName val="510P1"/>
      <sheetName val="510P2"/>
      <sheetName val="510P3"/>
      <sheetName val="510P5"/>
      <sheetName val="600.1"/>
      <sheetName val="600.2"/>
      <sheetName val="600.3"/>
      <sheetName val="600.4"/>
      <sheetName val="600.4 P"/>
      <sheetName val="600.5"/>
      <sheetName val="600.5 P"/>
      <sheetName val="610.1"/>
      <sheetName val="610.2"/>
      <sheetName val="620.1"/>
      <sheetName val="620.2"/>
      <sheetName val="620.3"/>
      <sheetName val="620P"/>
      <sheetName val="621.1"/>
      <sheetName val="621.2"/>
      <sheetName val="621.3"/>
      <sheetName val="621.4"/>
      <sheetName val="621.5"/>
      <sheetName val="621.5P"/>
      <sheetName val="621.6"/>
      <sheetName val="621,7"/>
      <sheetName val="622.1"/>
      <sheetName val="622.2"/>
      <sheetName val="622.3"/>
      <sheetName val="622.4"/>
      <sheetName val="622.5"/>
      <sheetName val="630.1"/>
      <sheetName val="630.2"/>
      <sheetName val="630.3"/>
      <sheetName val="630.4"/>
      <sheetName val="630.5"/>
      <sheetName val="630.6"/>
      <sheetName val="630.7"/>
      <sheetName val="630.P"/>
      <sheetName val="631P BOLSACRETO"/>
      <sheetName val="632"/>
      <sheetName val="632P"/>
      <sheetName val="640.1"/>
      <sheetName val="640.2"/>
      <sheetName val="640.3"/>
      <sheetName val="641"/>
      <sheetName val="641P ANCLAJES"/>
      <sheetName val="642.1"/>
      <sheetName val="642.2"/>
      <sheetName val="642P2 JUNTAS"/>
      <sheetName val="642P1 JUNTAS"/>
      <sheetName val="642P3 JUNTAS"/>
      <sheetName val="650.1"/>
      <sheetName val="650.2"/>
      <sheetName val="650.3"/>
      <sheetName val="650.3 OTRO"/>
      <sheetName val="650.4"/>
      <sheetName val="660.1P"/>
      <sheetName val="660.1"/>
      <sheetName val="660.2"/>
      <sheetName val="660.3"/>
      <sheetName val="661 TIPO 1"/>
      <sheetName val="661 TIPO 2"/>
      <sheetName val="661 OTRO"/>
      <sheetName val="662.1"/>
      <sheetName val="662.2"/>
      <sheetName val="670.1P"/>
      <sheetName val="670.2"/>
      <sheetName val="671"/>
      <sheetName val="672"/>
      <sheetName val="673.1"/>
      <sheetName val="673.2"/>
      <sheetName val="673.3"/>
      <sheetName val="673.4"/>
      <sheetName val="674"/>
      <sheetName val="675.1"/>
      <sheetName val="675.2"/>
      <sheetName val="675.3"/>
      <sheetName val="676"/>
      <sheetName val="680.1"/>
      <sheetName val="680.2"/>
      <sheetName val="680.3"/>
      <sheetName val="680P"/>
      <sheetName val="681"/>
      <sheetName val="680.1P"/>
      <sheetName val="682"/>
      <sheetName val="683P"/>
      <sheetName val="674.1"/>
      <sheetName val="700.1"/>
      <sheetName val="700.2"/>
      <sheetName val="700P BANDAS SONORAS "/>
      <sheetName val="701"/>
      <sheetName val="710.1"/>
      <sheetName val="710.2"/>
      <sheetName val="710.3"/>
      <sheetName val="710.4"/>
      <sheetName val="710.5"/>
      <sheetName val="720"/>
      <sheetName val="730.1"/>
      <sheetName val="730.2"/>
      <sheetName val="730.3"/>
      <sheetName val="740"/>
      <sheetName val="800.1"/>
      <sheetName val="800.2"/>
      <sheetName val="800.3"/>
      <sheetName val="800.4"/>
      <sheetName val="800P"/>
      <sheetName val="810.1"/>
      <sheetName val="810.1P"/>
      <sheetName val="810.2"/>
      <sheetName val="815P"/>
      <sheetName val="900.1"/>
      <sheetName val="900.2"/>
      <sheetName val="900.3"/>
      <sheetName val="610P"/>
      <sheetName val="hexapodos"/>
      <sheetName val="Hoja1 (2)"/>
      <sheetName val="Hoja2 (2)"/>
      <sheetName val="Hoja3 (2)"/>
      <sheetName val="Hoja1"/>
      <sheetName val="Hoja2"/>
      <sheetName val="Hoja3"/>
    </sheetNames>
    <sheetDataSet>
      <sheetData sheetId="0"/>
      <sheetData sheetId="1">
        <row r="7">
          <cell r="A7" t="str">
            <v>Acero A-36 para estructura metalica</v>
          </cell>
        </row>
        <row r="8">
          <cell r="A8" t="str">
            <v>Acero A-37</v>
          </cell>
        </row>
        <row r="9">
          <cell r="A9" t="str">
            <v>Acero A-40</v>
          </cell>
        </row>
        <row r="10">
          <cell r="A10" t="str">
            <v>Acero PDR-60</v>
          </cell>
        </row>
        <row r="11">
          <cell r="A11" t="str">
            <v>Adoquin e=7cm (en obra)</v>
          </cell>
        </row>
        <row r="12">
          <cell r="A12" t="str">
            <v>Adoquin grama 10X20X6 (en obra)</v>
          </cell>
        </row>
        <row r="13">
          <cell r="A13" t="str">
            <v>Adoquin color 10X20X6  (en obra)</v>
          </cell>
        </row>
        <row r="14">
          <cell r="A14" t="str">
            <v>Agregado para concreto hidraulico</v>
          </cell>
        </row>
        <row r="15">
          <cell r="A15" t="str">
            <v>Agregado para tratamiento superf. Doble</v>
          </cell>
        </row>
        <row r="16">
          <cell r="A16" t="str">
            <v>Agregado para tratamiento superf. Simple</v>
          </cell>
        </row>
        <row r="17">
          <cell r="A17" t="str">
            <v>Agregado petreo para mezclas asfálticas</v>
          </cell>
        </row>
        <row r="18">
          <cell r="A18" t="str">
            <v>Agregado petreo para triturar (crudo)</v>
          </cell>
        </row>
        <row r="19">
          <cell r="A19" t="str">
            <v>Agregados seleccionados (tamaño máximo 1") (bandas sonoras reduce velocidad)</v>
          </cell>
        </row>
        <row r="20">
          <cell r="A20" t="str">
            <v>Agregado tipo LA1 (lechadas)</v>
          </cell>
        </row>
        <row r="21">
          <cell r="A21" t="str">
            <v>Agregado tipo LA2 (lechadas)</v>
          </cell>
        </row>
        <row r="22">
          <cell r="A22" t="str">
            <v>Agregado tipo LA3 (lechadas)</v>
          </cell>
        </row>
        <row r="23">
          <cell r="A23" t="str">
            <v>Agregado tipo LA4 (lechadas)</v>
          </cell>
        </row>
        <row r="24">
          <cell r="A24" t="str">
            <v>Agua</v>
          </cell>
        </row>
        <row r="25">
          <cell r="A25" t="str">
            <v>Alambre de pua calibre 12 (340 m)</v>
          </cell>
        </row>
        <row r="26">
          <cell r="A26" t="str">
            <v>Alambre galvanizado No. 12</v>
          </cell>
        </row>
        <row r="27">
          <cell r="A27" t="str">
            <v>Alambre negro para amarre</v>
          </cell>
        </row>
        <row r="28">
          <cell r="A28" t="str">
            <v>Almohadillas de neopreno dureza 60 (35cm*45cm*5cm con 2 laminas de 3mm)</v>
          </cell>
        </row>
        <row r="29">
          <cell r="A29" t="str">
            <v>Amortiguadores</v>
          </cell>
        </row>
        <row r="30">
          <cell r="A30" t="str">
            <v>Aditivo (Retardante plastificante redutor de fraguado) (sikament 320)</v>
          </cell>
        </row>
        <row r="31">
          <cell r="A31" t="str">
            <v>Aditivo (Acelerante plastificante para concretos (plastocrete 169 HE)</v>
          </cell>
        </row>
        <row r="32">
          <cell r="A32" t="str">
            <v>Anfo</v>
          </cell>
        </row>
        <row r="33">
          <cell r="A33" t="str">
            <v>Angulo de 1-1/2" x 1/4" (cerramiento en malla)</v>
          </cell>
        </row>
        <row r="34">
          <cell r="A34" t="str">
            <v>Antisol blanco (presentacion 20 kg)</v>
          </cell>
        </row>
        <row r="35">
          <cell r="A35" t="str">
            <v>Arbol de 1.2 m</v>
          </cell>
        </row>
        <row r="36">
          <cell r="A36" t="str">
            <v>Arbol de 0.6 m</v>
          </cell>
        </row>
        <row r="37">
          <cell r="A37" t="str">
            <v>Arena de sello (fina)</v>
          </cell>
        </row>
        <row r="38">
          <cell r="A38" t="str">
            <v>Arena de soporte (media)</v>
          </cell>
        </row>
        <row r="39">
          <cell r="A39" t="str">
            <v>Arena de trituracion (sellos de arena-afalto)</v>
          </cell>
        </row>
        <row r="40">
          <cell r="A40" t="str">
            <v>Arena lavada</v>
          </cell>
        </row>
        <row r="41">
          <cell r="A41" t="str">
            <v>Asfalto AP 190 (BREA)</v>
          </cell>
        </row>
        <row r="42">
          <cell r="A42" t="str">
            <v>Asfalto liquido RC 250</v>
          </cell>
        </row>
        <row r="43">
          <cell r="A43" t="str">
            <v>Barras de transferencia de carga</v>
          </cell>
        </row>
        <row r="44">
          <cell r="A44" t="str">
            <v>Barras de unión de 1/2"</v>
          </cell>
        </row>
        <row r="45">
          <cell r="A45" t="str">
            <v>Bentonita</v>
          </cell>
        </row>
        <row r="46">
          <cell r="A46" t="str">
            <v>Biomanto</v>
          </cell>
        </row>
        <row r="47">
          <cell r="A47" t="str">
            <v>Bolsacreto de 1m3</v>
          </cell>
        </row>
        <row r="48">
          <cell r="A48" t="str">
            <v>Cal</v>
          </cell>
        </row>
        <row r="49">
          <cell r="A49" t="str">
            <v>Cable de 1/2" (para anclajes)</v>
          </cell>
        </row>
        <row r="50">
          <cell r="A50" t="str">
            <v>Camisa metálica en acero A-37</v>
          </cell>
        </row>
        <row r="51">
          <cell r="A51" t="str">
            <v>Camisas y Formaleta en Concreto</v>
          </cell>
        </row>
        <row r="52">
          <cell r="A52" t="str">
            <v>Captafaro</v>
          </cell>
        </row>
        <row r="53">
          <cell r="A53" t="str">
            <v>Cemento Asfaltico 60-70</v>
          </cell>
        </row>
        <row r="54">
          <cell r="A54" t="str">
            <v>Cemento Asfaltico 80-100</v>
          </cell>
        </row>
        <row r="55">
          <cell r="A55" t="str">
            <v>Cemento asfaltico modificado con polimeros tipo I</v>
          </cell>
        </row>
        <row r="56">
          <cell r="A56" t="str">
            <v>Cemento asfaltico modificado con polimeros tipo II</v>
          </cell>
        </row>
        <row r="57">
          <cell r="A57" t="str">
            <v>Cemento asfaltico modificado con polimeros tipo III</v>
          </cell>
        </row>
        <row r="58">
          <cell r="A58" t="str">
            <v>Cemento asfaltico modificado con polimeros tipo IV</v>
          </cell>
        </row>
        <row r="59">
          <cell r="A59" t="str">
            <v>Cemento gris</v>
          </cell>
        </row>
        <row r="60">
          <cell r="A60" t="str">
            <v>Cespedones</v>
          </cell>
        </row>
        <row r="61">
          <cell r="A61" t="str">
            <v>Cicatrizante (para remoción de especies vegetales)</v>
          </cell>
        </row>
        <row r="62">
          <cell r="A62" t="str">
            <v>Cintilla de poliuretano (sikarod)</v>
          </cell>
        </row>
        <row r="63">
          <cell r="A63" t="str">
            <v>Cinta Sika PVC 0,22</v>
          </cell>
        </row>
        <row r="64">
          <cell r="A64" t="str">
            <v>Concreto clase A</v>
          </cell>
        </row>
        <row r="65">
          <cell r="A65" t="str">
            <v>Concreto clase B</v>
          </cell>
        </row>
        <row r="66">
          <cell r="A66" t="str">
            <v>Concreto clase  C</v>
          </cell>
        </row>
        <row r="67">
          <cell r="A67" t="str">
            <v>Concreto clase D (tremie)</v>
          </cell>
        </row>
        <row r="68">
          <cell r="A68" t="str">
            <v>Concreto hidraulico para pavimento MR-43</v>
          </cell>
        </row>
        <row r="69">
          <cell r="A69" t="str">
            <v>Concreto hidraulico para pavimento MR-43 (FastracK)(acelerado a 24 horas)</v>
          </cell>
        </row>
        <row r="70">
          <cell r="A70" t="str">
            <v>Cordón detonante</v>
          </cell>
        </row>
        <row r="71">
          <cell r="A71" t="str">
            <v>Costal de fibra o fique</v>
          </cell>
        </row>
        <row r="72">
          <cell r="A72" t="str">
            <v>Cuñas para el tensionamiento</v>
          </cell>
        </row>
        <row r="73">
          <cell r="A73" t="str">
            <v>Derechos de explotación y o disposición de materiales</v>
          </cell>
        </row>
        <row r="74">
          <cell r="A74" t="str">
            <v xml:space="preserve">Disposición de material de derrumbe </v>
          </cell>
        </row>
        <row r="75">
          <cell r="A75" t="str">
            <v>Disolvente para pintura (especificar el tipo de disolvente que está utilizando) thiner</v>
          </cell>
        </row>
        <row r="76">
          <cell r="A76" t="str">
            <v>Disolvente para pintura (especificar el tipo de disolvente que está utilizando) varsol</v>
          </cell>
        </row>
        <row r="77">
          <cell r="A77" t="str">
            <v>Ductos para tensionimiento</v>
          </cell>
        </row>
        <row r="78">
          <cell r="A78" t="str">
            <v>Emulsión CRM</v>
          </cell>
        </row>
        <row r="79">
          <cell r="A79" t="str">
            <v>Emulsión modificada con polimeros CRMm</v>
          </cell>
        </row>
        <row r="80">
          <cell r="A80" t="str">
            <v>Emulsión CRL-0</v>
          </cell>
        </row>
        <row r="81">
          <cell r="A81" t="str">
            <v>Emulsión CRL-1</v>
          </cell>
        </row>
        <row r="82">
          <cell r="A82" t="str">
            <v>Emulsión CRL-1h</v>
          </cell>
        </row>
        <row r="83">
          <cell r="A83" t="str">
            <v>Emulsión CRL-1hm</v>
          </cell>
        </row>
        <row r="84">
          <cell r="A84" t="str">
            <v>Emulsión CRR-1</v>
          </cell>
        </row>
        <row r="85">
          <cell r="A85" t="str">
            <v>Emulsión CRR-2</v>
          </cell>
        </row>
        <row r="86">
          <cell r="A86" t="str">
            <v>Emulsión CRR-1m</v>
          </cell>
        </row>
        <row r="87">
          <cell r="A87" t="str">
            <v>Emulsión CRR-2m</v>
          </cell>
        </row>
        <row r="88">
          <cell r="A88" t="str">
            <v>Esferas reflectivas</v>
          </cell>
        </row>
        <row r="89">
          <cell r="A89" t="str">
            <v>Estacas, Pintura, Tachuelas, Hilo (localización de estructuras y carreteras)</v>
          </cell>
        </row>
        <row r="90">
          <cell r="A90" t="str">
            <v>Explosivos  75% (INDUGEL)</v>
          </cell>
        </row>
        <row r="91">
          <cell r="A91" t="str">
            <v>Formaleta (gaviones, juntas de bordillos, juntas de cunetas, muros, concretos clase D,E, F y G)</v>
          </cell>
        </row>
        <row r="92">
          <cell r="A92" t="str">
            <v>Formaleta concreto clase A,B y C</v>
          </cell>
        </row>
        <row r="93">
          <cell r="A93" t="str">
            <v>Formaleta para baranda de concreto</v>
          </cell>
        </row>
        <row r="94">
          <cell r="A94" t="str">
            <v>Formaleta para muros</v>
          </cell>
        </row>
        <row r="95">
          <cell r="A95" t="str">
            <v>Formaleta, platina y accesorios (escamas en concreto)</v>
          </cell>
        </row>
        <row r="96">
          <cell r="A96" t="str">
            <v>Fulminantes</v>
          </cell>
        </row>
        <row r="97">
          <cell r="A97" t="str">
            <v>Fundente</v>
          </cell>
        </row>
        <row r="98">
          <cell r="A98" t="str">
            <v>Gas propano</v>
          </cell>
        </row>
        <row r="99">
          <cell r="A99" t="str">
            <v>Geoterxtil T-2400 o similar (provedores Lafayet, Tensar, Omnes u otros)</v>
          </cell>
        </row>
        <row r="100">
          <cell r="A100" t="str">
            <v>Geotextil NT-2500 o similar (provedores, Tensar, Omnes u otros)</v>
          </cell>
        </row>
        <row r="101">
          <cell r="A101" t="str">
            <v>Geotextil NT REPAV 450 o similar (provedores Lafayet, Tensar, Omnes u otros)</v>
          </cell>
        </row>
        <row r="102">
          <cell r="A102" t="str">
            <v>Geotextil T-2100 o similar (provedores Lafayet, Tensar, Omnes u otros)</v>
          </cell>
        </row>
        <row r="103">
          <cell r="A103" t="str">
            <v>Grapas</v>
          </cell>
        </row>
        <row r="104">
          <cell r="A104" t="str">
            <v>Lechada para ductos (tensionamiento)</v>
          </cell>
        </row>
        <row r="105">
          <cell r="A105" t="str">
            <v>Limpiador 1/4 de galón (anclajes)</v>
          </cell>
        </row>
        <row r="106">
          <cell r="A106" t="str">
            <v>Listón en guadua para empradizar</v>
          </cell>
        </row>
        <row r="107">
          <cell r="A107" t="str">
            <v>Manguera de polietileno de 3"</v>
          </cell>
        </row>
        <row r="108">
          <cell r="A108" t="str">
            <v>Malla para gaviones (2M3)</v>
          </cell>
        </row>
        <row r="109">
          <cell r="A109" t="str">
            <v>Malla eslabonada, calibre 10, 6 ojos</v>
          </cell>
        </row>
        <row r="110">
          <cell r="A110" t="str">
            <v>Material de afirmado</v>
          </cell>
        </row>
        <row r="111">
          <cell r="A111" t="str">
            <v>Material de afirmado de la zona</v>
          </cell>
        </row>
        <row r="112">
          <cell r="A112" t="str">
            <v>Material de base</v>
          </cell>
        </row>
        <row r="113">
          <cell r="A113" t="str">
            <v>Material de la zona (para estabilizar bases)</v>
          </cell>
        </row>
        <row r="114">
          <cell r="A114" t="str">
            <v>Material de base (gradación 1)</v>
          </cell>
        </row>
        <row r="115">
          <cell r="A115" t="str">
            <v>Material de base (gradación 2)</v>
          </cell>
        </row>
        <row r="116">
          <cell r="A116" t="str">
            <v>Material de base (gradación 3)</v>
          </cell>
        </row>
        <row r="117">
          <cell r="A117" t="str">
            <v>Material para pedraplén</v>
          </cell>
        </row>
        <row r="118">
          <cell r="A118" t="str">
            <v>Material de Sub- Base para bacheo</v>
          </cell>
        </row>
        <row r="119">
          <cell r="A119" t="str">
            <v>Material de Sub- Base CBR=20%</v>
          </cell>
        </row>
        <row r="120">
          <cell r="A120" t="str">
            <v>Material de Sub- Base CBR=30%</v>
          </cell>
        </row>
        <row r="121">
          <cell r="A121" t="str">
            <v>Material de Sub- Base CBR=40%</v>
          </cell>
        </row>
        <row r="122">
          <cell r="A122" t="str">
            <v>Material seleccionado del Relleno</v>
          </cell>
        </row>
        <row r="123">
          <cell r="A123" t="str">
            <v>Material drenante (3")</v>
          </cell>
        </row>
        <row r="124">
          <cell r="A124" t="str">
            <v>Material filtrante (6")</v>
          </cell>
        </row>
        <row r="125">
          <cell r="A125" t="str">
            <v>Mecha Lenta</v>
          </cell>
        </row>
        <row r="126">
          <cell r="A126" t="str">
            <v>Mezcla abierta en caliente MAC-1</v>
          </cell>
        </row>
        <row r="127">
          <cell r="A127" t="str">
            <v>Mezcla abierta en caliente MAC-2</v>
          </cell>
        </row>
        <row r="128">
          <cell r="A128" t="str">
            <v>Mezcla abierta en caliente MAC-3</v>
          </cell>
        </row>
        <row r="129">
          <cell r="A129" t="str">
            <v>mezcla abierta en frio MAF-1</v>
          </cell>
        </row>
        <row r="130">
          <cell r="A130" t="str">
            <v>mezcla abierta en frio MAF-2</v>
          </cell>
        </row>
        <row r="131">
          <cell r="A131" t="str">
            <v>mezcla abierta en frio MAF-3</v>
          </cell>
        </row>
        <row r="132">
          <cell r="A132" t="str">
            <v>Mezcla densa en caliente MDC-0</v>
          </cell>
        </row>
        <row r="133">
          <cell r="A133" t="str">
            <v>Mezcla densa en caliente MDC-1</v>
          </cell>
        </row>
        <row r="134">
          <cell r="A134" t="str">
            <v>Mezcla densa en caliente MDC-2</v>
          </cell>
        </row>
        <row r="135">
          <cell r="A135" t="str">
            <v>Mezcla densa en caliente MDC-3</v>
          </cell>
        </row>
        <row r="136">
          <cell r="A136" t="str">
            <v>Mezcla densa en frio MDF-1</v>
          </cell>
        </row>
        <row r="137">
          <cell r="A137" t="str">
            <v>Mezcla densa en frio MDF-2</v>
          </cell>
        </row>
        <row r="138">
          <cell r="A138" t="str">
            <v>Mezcla densa en frio MDF-3</v>
          </cell>
        </row>
        <row r="139">
          <cell r="A139" t="str">
            <v>Mezcla discontinua en caliente M-1</v>
          </cell>
        </row>
        <row r="140">
          <cell r="A140" t="str">
            <v>Mezcla discontinua en caliente M-2</v>
          </cell>
        </row>
        <row r="141">
          <cell r="A141" t="str">
            <v>Mezcla discontinua en caliente F-1</v>
          </cell>
        </row>
        <row r="142">
          <cell r="A142" t="str">
            <v>Mezcla discontinua en caliente F-2</v>
          </cell>
        </row>
        <row r="143">
          <cell r="A143" t="str">
            <v>Nutrientes (para remoción de especies vegetales) (dap, triple 15 o similar) (item 201.9)</v>
          </cell>
        </row>
        <row r="144">
          <cell r="A144" t="str">
            <v>Obra falsa concreto clase A, B Y C (puntal de 3m metálico)</v>
          </cell>
        </row>
        <row r="145">
          <cell r="A145" t="str">
            <v>Oxigeno industrial</v>
          </cell>
        </row>
        <row r="146">
          <cell r="A146" t="str">
            <v>Paral en madera rolliza de 3" (tablestacados)</v>
          </cell>
        </row>
        <row r="147">
          <cell r="A147" t="str">
            <v>Paral en madera rolliza de 6" y 5m de longitud (tablestacados)</v>
          </cell>
        </row>
        <row r="148">
          <cell r="A148" t="str">
            <v>Paral en madera rolliza de 5" y 4,5m de longitud (tablestacados)</v>
          </cell>
        </row>
        <row r="149">
          <cell r="A149" t="str">
            <v>Paral en madera rolliza de 6" y 8m de longitud (tablestacados)</v>
          </cell>
        </row>
        <row r="150">
          <cell r="A150" t="str">
            <v>Pegante epóxico</v>
          </cell>
        </row>
        <row r="151">
          <cell r="A151" t="str">
            <v>Piedra para concreto ciclópeo (rajón o canto rodado)</v>
          </cell>
        </row>
        <row r="152">
          <cell r="A152" t="str">
            <v>Piedra para gavión</v>
          </cell>
        </row>
        <row r="153">
          <cell r="A153" t="str">
            <v>Pintura acrilica pura para tráfico</v>
          </cell>
        </row>
        <row r="154">
          <cell r="A154" t="str">
            <v>Pintura anticorrosiva</v>
          </cell>
        </row>
        <row r="155">
          <cell r="A155" t="str">
            <v xml:space="preserve">Pintura acrilica, esmalte o similar </v>
          </cell>
        </row>
        <row r="156">
          <cell r="A156" t="str">
            <v>Pilote en madera barbosco de 15*15</v>
          </cell>
        </row>
        <row r="157">
          <cell r="A157" t="str">
            <v>Platina de 1" x 1/4" (cerramiento en malla)</v>
          </cell>
        </row>
        <row r="158">
          <cell r="A158" t="str">
            <v xml:space="preserve">Poste de madera para cercas </v>
          </cell>
        </row>
        <row r="159">
          <cell r="A159" t="str">
            <v>Poste kilometraje</v>
          </cell>
        </row>
        <row r="160">
          <cell r="A160" t="str">
            <v>Poste en angulo de 2*2*1/4 de 3,5m para señal</v>
          </cell>
        </row>
        <row r="161">
          <cell r="A161" t="str">
            <v>Postes de concreto para cercas</v>
          </cell>
        </row>
        <row r="162">
          <cell r="A162" t="str">
            <v>Postes para defensa metálica (1,80m)</v>
          </cell>
        </row>
        <row r="163">
          <cell r="A163" t="str">
            <v>Quimico estabilizante (PROBASE)</v>
          </cell>
        </row>
        <row r="164">
          <cell r="A164" t="str">
            <v xml:space="preserve">Resina termoplastica </v>
          </cell>
        </row>
        <row r="165">
          <cell r="A165" t="str">
            <v>Salida en PVC D=2"</v>
          </cell>
        </row>
        <row r="166">
          <cell r="A166" t="str">
            <v>Sección final de defensa metálica</v>
          </cell>
        </row>
        <row r="167">
          <cell r="A167" t="str">
            <v>Sello de silicona o sellador autonivelante</v>
          </cell>
        </row>
        <row r="168">
          <cell r="A168" t="str">
            <v>Semillas para empradizar</v>
          </cell>
        </row>
        <row r="169">
          <cell r="A169" t="str">
            <v xml:space="preserve">Señal (grupo 2). Tablero en lámina galvanizado de 1,2m*0,4m, calibre 16, reflectivo tipo 1. </v>
          </cell>
        </row>
        <row r="170">
          <cell r="A170" t="str">
            <v>Señal (grupo 1). Tablero en lámina galvanizada de 75cm*75cm, calibre 16, reflectivo tipo 1</v>
          </cell>
        </row>
        <row r="171">
          <cell r="A171" t="str">
            <v xml:space="preserve">Señal (grupo 5). Tablero en lámina galvanizado de 0,90m*1,13m, calibre 16, reflectivo tipo 1. </v>
          </cell>
        </row>
        <row r="172">
          <cell r="A172" t="str">
            <v>Señal (grupo 4). Tablero en lámina galvanizado de 60cm*75cm, calibre 16, reflectivo tipo 1. (delineador de curva horizontal)</v>
          </cell>
        </row>
        <row r="173">
          <cell r="A173" t="str">
            <v xml:space="preserve">Señal (grupo 3 ferrocarril) (SP-54). Tablero en lámina galvanizado de 2,4m*0,3m, calibre 16, reflectivo tipo 1. </v>
          </cell>
        </row>
        <row r="174">
          <cell r="A174" t="str">
            <v>Soldadura 6013 de 1/8</v>
          </cell>
        </row>
        <row r="175">
          <cell r="A175" t="str">
            <v>Soldadura en PVC 1/8 de galón (anclajes)</v>
          </cell>
        </row>
        <row r="176">
          <cell r="A176" t="str">
            <v>Soldadura 7018</v>
          </cell>
        </row>
        <row r="177">
          <cell r="A177" t="str">
            <v>Soldadura L-70</v>
          </cell>
        </row>
        <row r="178">
          <cell r="A178" t="str">
            <v>Superplastificante Sikament</v>
          </cell>
        </row>
        <row r="179">
          <cell r="A179" t="str">
            <v>Tablestaca en madera aserrada (0,25*0,05*3)</v>
          </cell>
        </row>
        <row r="180">
          <cell r="A180" t="str">
            <v>Tablestaca en madera aserrada (0,3*0,03*3)</v>
          </cell>
        </row>
        <row r="181">
          <cell r="A181" t="str">
            <v>Tablestaca metálica (riel de 70 lb/yarda)</v>
          </cell>
        </row>
        <row r="182">
          <cell r="A182" t="str">
            <v>Tacha reflectiva</v>
          </cell>
        </row>
        <row r="183">
          <cell r="A183" t="str">
            <v>Tapón en PVC RD21 de 1" (para anclaje)</v>
          </cell>
        </row>
        <row r="184">
          <cell r="A184" t="str">
            <v xml:space="preserve">Tierra abonada </v>
          </cell>
        </row>
        <row r="185">
          <cell r="A185" t="str">
            <v>Tornillos para defensa metálica</v>
          </cell>
        </row>
        <row r="186">
          <cell r="A186" t="str">
            <v>Torón de tensionmiento 1/2" o 5/8"</v>
          </cell>
        </row>
        <row r="187">
          <cell r="A187" t="str">
            <v>Tramo recto para defensas métalicas (3,81m)</v>
          </cell>
        </row>
        <row r="188">
          <cell r="A188" t="str">
            <v>Trompetas de 12 torones (tensionamiento)</v>
          </cell>
        </row>
        <row r="189">
          <cell r="A189" t="str">
            <v>Tubería D=4" tipo pesado, E=2mm (baranda metálica)</v>
          </cell>
        </row>
        <row r="190">
          <cell r="A190" t="str">
            <v>Tubería en H de D=1/4", H=1.40m, A=0.20m (baranda metálica)</v>
          </cell>
        </row>
        <row r="191">
          <cell r="A191" t="str">
            <v>Tuberia Perforada en PVC de 2"</v>
          </cell>
        </row>
        <row r="192">
          <cell r="A192" t="str">
            <v>Tuberia PVC RD21 de 1" (para anclajes)</v>
          </cell>
        </row>
        <row r="193">
          <cell r="A193" t="str">
            <v>Tuberia PVC de 1" (para escamas en concreto)</v>
          </cell>
        </row>
        <row r="194">
          <cell r="A194" t="str">
            <v>Tuberia de 10" PAA vaciado tremi de 4 mts</v>
          </cell>
        </row>
        <row r="195">
          <cell r="A195" t="str">
            <v>Tubo concreto reforzado 900mm (tipo 1)</v>
          </cell>
        </row>
        <row r="196">
          <cell r="A196" t="str">
            <v>Tubo concreto reforzado 900mm (tipo 2)</v>
          </cell>
        </row>
        <row r="197">
          <cell r="A197" t="str">
            <v>Tubo concreto simple 450 mm</v>
          </cell>
        </row>
        <row r="198">
          <cell r="A198" t="str">
            <v>Tubo concreto simple 600 mm</v>
          </cell>
        </row>
        <row r="199">
          <cell r="A199" t="str">
            <v>Tubo concreto simple 750 mm</v>
          </cell>
        </row>
        <row r="200">
          <cell r="A200" t="str">
            <v>Tubo corrugado de acero galvanizado MP-68</v>
          </cell>
        </row>
        <row r="201">
          <cell r="A201" t="str">
            <v>Tubo para cerramiento, calibre 16 de 2,7m (cerramientos en malla)</v>
          </cell>
        </row>
        <row r="202">
          <cell r="A202" t="str">
            <v>Unión en PVC RD21 de 1" (para anclajes)</v>
          </cell>
        </row>
        <row r="203">
          <cell r="A203" t="str">
            <v>Unión en PVC D=2"</v>
          </cell>
        </row>
        <row r="204">
          <cell r="A204" t="str">
            <v>ADOQUIN DE ARCILLA</v>
          </cell>
        </row>
        <row r="205">
          <cell r="A205" t="str">
            <v>tubo concreto simple de 200mm</v>
          </cell>
        </row>
        <row r="206">
          <cell r="A206" t="str">
            <v>Seccion de Tope</v>
          </cell>
        </row>
        <row r="207">
          <cell r="A207" t="str">
            <v>Sikadur 32 primer</v>
          </cell>
        </row>
        <row r="208">
          <cell r="A208" t="str">
            <v>junta elastomerica m100</v>
          </cell>
        </row>
        <row r="209">
          <cell r="A209" t="str">
            <v>oxigeno y acetileno</v>
          </cell>
        </row>
        <row r="210">
          <cell r="A210" t="str">
            <v>disco de diamante</v>
          </cell>
        </row>
        <row r="211">
          <cell r="A211" t="str">
            <v>brocas tugsteno</v>
          </cell>
        </row>
        <row r="212">
          <cell r="A212" t="str">
            <v>perno d=18mm, l=200mm, tuerca y arandela en acero de alta resistencia</v>
          </cell>
        </row>
        <row r="213">
          <cell r="A213" t="str">
            <v>mortero alta resistencia (incluye fibra de nylon)</v>
          </cell>
        </row>
        <row r="214">
          <cell r="A214" t="str">
            <v>epoxico re-500 hil ti</v>
          </cell>
        </row>
        <row r="216">
          <cell r="A216" t="str">
            <v>pintura acrilica base agua</v>
          </cell>
        </row>
        <row r="217">
          <cell r="A217" t="str">
            <v>Estoperol</v>
          </cell>
        </row>
        <row r="218">
          <cell r="A218" t="str">
            <v>malla para colchogaviones</v>
          </cell>
        </row>
        <row r="219">
          <cell r="A219" t="str">
            <v>geotextil separar suelos</v>
          </cell>
        </row>
      </sheetData>
      <sheetData sheetId="2">
        <row r="7">
          <cell r="A7" t="str">
            <v>Aspersor manual</v>
          </cell>
        </row>
        <row r="8">
          <cell r="A8" t="str">
            <v>Barredora mecánica de cepillo</v>
          </cell>
        </row>
        <row r="9">
          <cell r="A9" t="str">
            <v>Bomba de inyección de lechada</v>
          </cell>
        </row>
        <row r="10">
          <cell r="A10" t="str">
            <v>Bomba para gato de tensionamiento</v>
          </cell>
        </row>
        <row r="11">
          <cell r="A11" t="str">
            <v>Bomba de concreto</v>
          </cell>
        </row>
        <row r="12">
          <cell r="A12" t="str">
            <v>Buldozer D4</v>
          </cell>
        </row>
        <row r="13">
          <cell r="A13" t="str">
            <v>Buldozer D6</v>
          </cell>
        </row>
        <row r="14">
          <cell r="A14" t="str">
            <v>Buldozer D8 (incluido Ripper)</v>
          </cell>
        </row>
        <row r="15">
          <cell r="A15" t="str">
            <v>Calentador a gas</v>
          </cell>
        </row>
        <row r="16">
          <cell r="A16" t="str">
            <v>Camion 350</v>
          </cell>
        </row>
        <row r="17">
          <cell r="A17" t="str">
            <v>Camioneta D-300</v>
          </cell>
        </row>
        <row r="18">
          <cell r="A18" t="str">
            <v>Camión de Slurry</v>
          </cell>
        </row>
        <row r="19">
          <cell r="A19" t="str">
            <v>Cargador 920 o equivalente</v>
          </cell>
        </row>
        <row r="20">
          <cell r="A20" t="str">
            <v>Cargador 930 o equivalente</v>
          </cell>
        </row>
        <row r="21">
          <cell r="A21" t="str">
            <v>Carrotanque de agua (10000 galones)</v>
          </cell>
        </row>
        <row r="22">
          <cell r="A22" t="str">
            <v>Carrotanque Irrigador de asfalto</v>
          </cell>
        </row>
        <row r="23">
          <cell r="A23" t="str">
            <v>Cizalla</v>
          </cell>
        </row>
        <row r="24">
          <cell r="A24" t="str">
            <v>Compactador Benitin</v>
          </cell>
        </row>
        <row r="25">
          <cell r="A25" t="str">
            <v>Compactador manual (RANA)</v>
          </cell>
        </row>
        <row r="26">
          <cell r="A26" t="str">
            <v>Compactador manual (SALTARIN)</v>
          </cell>
        </row>
        <row r="27">
          <cell r="A27" t="str">
            <v>Compactador manual de rodillo</v>
          </cell>
        </row>
        <row r="28">
          <cell r="A28" t="str">
            <v>Compactador vibratorio tipo DD-20</v>
          </cell>
        </row>
        <row r="29">
          <cell r="A29" t="str">
            <v>Compactador manual vibratorio (CANGURO) (Apisonadores)</v>
          </cell>
        </row>
        <row r="30">
          <cell r="A30" t="str">
            <v>Compactador neumatico</v>
          </cell>
        </row>
        <row r="31">
          <cell r="A31" t="str">
            <v>Compresor 125 pies 3 con martillo</v>
          </cell>
        </row>
        <row r="32">
          <cell r="A32" t="str">
            <v>Compresor 250 pies 3 con martillo</v>
          </cell>
        </row>
        <row r="33">
          <cell r="A33" t="str">
            <v>Compresor (barrido y soplado)</v>
          </cell>
        </row>
        <row r="34">
          <cell r="A34" t="str">
            <v>Compresor para penetrar roca</v>
          </cell>
        </row>
        <row r="35">
          <cell r="A35" t="str">
            <v>Cortadora de pavimento</v>
          </cell>
        </row>
        <row r="36">
          <cell r="A36" t="str">
            <v>Diferencial de 2 ton.</v>
          </cell>
        </row>
        <row r="37">
          <cell r="A37" t="str">
            <v>Diferencial de 3 ton</v>
          </cell>
        </row>
        <row r="38">
          <cell r="A38" t="str">
            <v>Equipo de control (bandas sonoras reduce velocidad) (Termohigometros, Termómetros, Galgas, etc)</v>
          </cell>
        </row>
        <row r="39">
          <cell r="A39" t="str">
            <v>Equipo de oxicorte</v>
          </cell>
        </row>
        <row r="40">
          <cell r="A40" t="str">
            <v>Equipo de perforación (TRACKDRILL)</v>
          </cell>
        </row>
        <row r="41">
          <cell r="A41" t="str">
            <v>Equipo de pintura (Compresor)</v>
          </cell>
        </row>
        <row r="42">
          <cell r="A42" t="str">
            <v>Equipo de soldadura 250 AMP</v>
          </cell>
        </row>
        <row r="43">
          <cell r="A43" t="str">
            <v>euipo de soldadura 400</v>
          </cell>
        </row>
        <row r="44">
          <cell r="A44" t="str">
            <v>euipo de soldadura 600</v>
          </cell>
        </row>
        <row r="45">
          <cell r="A45" t="str">
            <v>Equipo de topografía</v>
          </cell>
        </row>
        <row r="46">
          <cell r="A46" t="str">
            <v>Equipo manual aplicador (bandas sonoras reduce velocidad)</v>
          </cell>
        </row>
        <row r="47">
          <cell r="A47" t="str">
            <v>Esparcidor de gravilla (INCLUYE VOLQUETA)</v>
          </cell>
        </row>
        <row r="48">
          <cell r="A48" t="str">
            <v>Estación</v>
          </cell>
        </row>
        <row r="49">
          <cell r="A49" t="str">
            <v>Formaleta metálica (concreto hidraulico)</v>
          </cell>
        </row>
        <row r="50">
          <cell r="A50" t="str">
            <v>Formaleta metálica (tuberia de concreto reforzado)</v>
          </cell>
        </row>
        <row r="51">
          <cell r="A51" t="str">
            <v>Formaleta para camisa de pilote</v>
          </cell>
        </row>
        <row r="52">
          <cell r="A52" t="str">
            <v>Fresadora de pavimento</v>
          </cell>
        </row>
        <row r="53">
          <cell r="A53" t="str">
            <v>Fresadora y recicladora de pavimento</v>
          </cell>
        </row>
        <row r="54">
          <cell r="A54" t="str">
            <v>Gato para tensionamiento</v>
          </cell>
        </row>
        <row r="55">
          <cell r="A55" t="str">
            <v>Grua 10 ton</v>
          </cell>
        </row>
        <row r="56">
          <cell r="A56" t="str">
            <v>Grua (capacidad 15 ton)</v>
          </cell>
        </row>
        <row r="57">
          <cell r="A57" t="str">
            <v>Grua con torre</v>
          </cell>
        </row>
        <row r="58">
          <cell r="A58" t="str">
            <v>Grua telescópica</v>
          </cell>
        </row>
        <row r="59">
          <cell r="A59" t="str">
            <v>Guadañadora</v>
          </cell>
        </row>
        <row r="60">
          <cell r="A60" t="str">
            <v>Maquina térmica pegatachas</v>
          </cell>
        </row>
        <row r="61">
          <cell r="A61" t="str">
            <v>Mezcladora de concreto (1bulto)</v>
          </cell>
        </row>
        <row r="62">
          <cell r="A62" t="str">
            <v>Montacargas</v>
          </cell>
        </row>
        <row r="63">
          <cell r="A63" t="str">
            <v>Motobomba 3 PULGADAS</v>
          </cell>
        </row>
        <row r="64">
          <cell r="A64" t="str">
            <v>Motobomba 4 PULGADAS</v>
          </cell>
        </row>
        <row r="65">
          <cell r="A65" t="str">
            <v>Motobomba 6" DIAMETRO DE BOMBEO DE 2M³/SEG.</v>
          </cell>
        </row>
        <row r="66">
          <cell r="A66" t="str">
            <v>Motobomba de concreto</v>
          </cell>
        </row>
        <row r="67">
          <cell r="A67" t="str">
            <v>Motoniveladora</v>
          </cell>
        </row>
        <row r="68">
          <cell r="A68" t="str">
            <v>Motosierra</v>
          </cell>
        </row>
        <row r="69">
          <cell r="A69" t="str">
            <v>Pala auxiliar de piloteadora</v>
          </cell>
        </row>
        <row r="70">
          <cell r="A70" t="str">
            <v>Pala grua con martillos</v>
          </cell>
        </row>
        <row r="71">
          <cell r="A71" t="str">
            <v>Piloteadora</v>
          </cell>
        </row>
        <row r="72">
          <cell r="A72" t="str">
            <v>Planta de asfalto en caliente</v>
          </cell>
        </row>
        <row r="73">
          <cell r="A73" t="str">
            <v>Planta de asfalto en frio</v>
          </cell>
        </row>
        <row r="74">
          <cell r="A74" t="str">
            <v xml:space="preserve">Planta eléctrica </v>
          </cell>
        </row>
        <row r="75">
          <cell r="A75" t="str">
            <v>Planta trituradora</v>
          </cell>
        </row>
        <row r="76">
          <cell r="A76" t="str">
            <v>Pluma capacidad 100 kg</v>
          </cell>
        </row>
        <row r="77">
          <cell r="A77" t="str">
            <v>Pulidora (8500 REV)</v>
          </cell>
        </row>
        <row r="78">
          <cell r="A78" t="str">
            <v>Pulvimixer</v>
          </cell>
        </row>
        <row r="79">
          <cell r="A79" t="str">
            <v>Regla vibratoria L=3m</v>
          </cell>
        </row>
        <row r="80">
          <cell r="A80" t="str">
            <v>Recicladora</v>
          </cell>
        </row>
        <row r="81">
          <cell r="A81" t="str">
            <v>Retrocargador</v>
          </cell>
        </row>
        <row r="82">
          <cell r="A82" t="str">
            <v>Retroexcavadora CAT 320</v>
          </cell>
        </row>
        <row r="83">
          <cell r="A83" t="str">
            <v xml:space="preserve">Retrocargador CAT 510 </v>
          </cell>
        </row>
        <row r="84">
          <cell r="A84" t="str">
            <v>Retroexcavadora A25C</v>
          </cell>
        </row>
        <row r="85">
          <cell r="A85" t="str">
            <v>Retroexcavadora E-200 sobre orugas</v>
          </cell>
        </row>
        <row r="86">
          <cell r="A86" t="str">
            <v>Retroexcavadora E-200 sobre orugas trabajo en rio</v>
          </cell>
        </row>
        <row r="87">
          <cell r="A87" t="str">
            <v>Retroexcavadora E-200 con martillo neumatico</v>
          </cell>
        </row>
        <row r="88">
          <cell r="A88" t="str">
            <v>Retroexcavadora 428 doble trasmición</v>
          </cell>
        </row>
        <row r="89">
          <cell r="A89" t="str">
            <v>Retroexcavadora sobre llantas JD 410</v>
          </cell>
        </row>
        <row r="90">
          <cell r="A90" t="str">
            <v>Taco metálico o puntal (escamas en concreto)</v>
          </cell>
        </row>
        <row r="91">
          <cell r="A91" t="str">
            <v>Tarifa de transporte</v>
          </cell>
        </row>
        <row r="92">
          <cell r="A92" t="str">
            <v>Tarifa de transporte para  mezclas</v>
          </cell>
        </row>
        <row r="93">
          <cell r="A93" t="str">
            <v xml:space="preserve">Tarifa de transporte de mezclas para bacheo </v>
          </cell>
        </row>
        <row r="94">
          <cell r="A94" t="str">
            <v>Tarifa de transporte de estructuras metálicas en obra</v>
          </cell>
        </row>
        <row r="95">
          <cell r="A95" t="str">
            <v xml:space="preserve">Tarifa de transporte de estructuras metálicas </v>
          </cell>
        </row>
        <row r="96">
          <cell r="A96" t="str">
            <v>Terminadora de asfalto (Finisher)</v>
          </cell>
        </row>
        <row r="97">
          <cell r="A97" t="str">
            <v>Vehiculo delineador</v>
          </cell>
        </row>
        <row r="98">
          <cell r="A98" t="str">
            <v>Vibrador de concreto</v>
          </cell>
        </row>
        <row r="99">
          <cell r="A99" t="str">
            <v>Vibrocompatador Dynapac (10 ton)</v>
          </cell>
        </row>
        <row r="100">
          <cell r="A100" t="str">
            <v>Vibrocompatador Dynapac C15</v>
          </cell>
        </row>
        <row r="101">
          <cell r="A101" t="str">
            <v>Volqueta 6 m3</v>
          </cell>
        </row>
        <row r="102">
          <cell r="A102" t="str">
            <v>Equipo de sandblasting</v>
          </cell>
        </row>
        <row r="103">
          <cell r="A103" t="str">
            <v>Taladro</v>
          </cell>
        </row>
        <row r="104">
          <cell r="A104" t="str">
            <v>dispensador neumatico hit-p500</v>
          </cell>
        </row>
        <row r="106">
          <cell r="A106" t="str">
            <v>Camisa</v>
          </cell>
        </row>
      </sheetData>
      <sheetData sheetId="3">
        <row r="6">
          <cell r="A6" t="str">
            <v>ADMINISTRACION</v>
          </cell>
        </row>
        <row r="7">
          <cell r="A7" t="str">
            <v>IMPREVISTOS</v>
          </cell>
        </row>
        <row r="8">
          <cell r="A8" t="str">
            <v>UTILIDAD</v>
          </cell>
        </row>
        <row r="9">
          <cell r="A9" t="str">
            <v>PRESTACIONES</v>
          </cell>
        </row>
        <row r="10">
          <cell r="A10" t="str">
            <v>DISTANCIA ACARREO 1</v>
          </cell>
        </row>
        <row r="11">
          <cell r="A11" t="str">
            <v>DISTANCIA SUMINISTRO (MATERIAL DE LA ZONA)</v>
          </cell>
        </row>
        <row r="12">
          <cell r="A12" t="str">
            <v>DISTANCIA SUMINISTRO</v>
          </cell>
        </row>
        <row r="13">
          <cell r="A13" t="str">
            <v>DISTANCIA SUMINISTRO BASES SUB BASES AFIRMADOS</v>
          </cell>
        </row>
        <row r="14">
          <cell r="A14" t="str">
            <v>DISTANCIA DE SUMINISTRO CONCRETOS</v>
          </cell>
        </row>
        <row r="15">
          <cell r="A15" t="str">
            <v>DISTANCIA DE SUMINISTRO MEZCLAS ASFALTICAS</v>
          </cell>
        </row>
        <row r="16">
          <cell r="A16" t="str">
            <v>DISTANCIA TRANSPORTE ESTRUCTURA METALICA</v>
          </cell>
        </row>
        <row r="17">
          <cell r="A17" t="str">
            <v>CADENERO</v>
          </cell>
        </row>
        <row r="18">
          <cell r="A18" t="str">
            <v>INSPECTOR DE FABRICACION Y MONTAJE</v>
          </cell>
        </row>
        <row r="19">
          <cell r="A19" t="str">
            <v>OBRERO</v>
          </cell>
        </row>
        <row r="20">
          <cell r="A20" t="str">
            <v>OFICIAL</v>
          </cell>
        </row>
        <row r="21">
          <cell r="A21" t="str">
            <v>OFICIAL EXPERTO EN DESMONTAJE</v>
          </cell>
        </row>
        <row r="22">
          <cell r="A22" t="str">
            <v>PALETEROS</v>
          </cell>
        </row>
        <row r="23">
          <cell r="A23" t="str">
            <v>RASTRILLEROS</v>
          </cell>
        </row>
        <row r="24">
          <cell r="A24" t="str">
            <v>SOLDADOR</v>
          </cell>
        </row>
        <row r="25">
          <cell r="A25" t="str">
            <v>TOPOGRAFO</v>
          </cell>
        </row>
        <row r="26">
          <cell r="A26" t="str">
            <v>PINTOR</v>
          </cell>
        </row>
        <row r="28">
          <cell r="A28" t="str">
            <v>3 AYUDANTES</v>
          </cell>
        </row>
        <row r="29">
          <cell r="A29" t="str">
            <v>2 OBREROS</v>
          </cell>
        </row>
        <row r="30">
          <cell r="A30" t="str">
            <v>3 OBREROS</v>
          </cell>
        </row>
        <row r="31">
          <cell r="A31" t="str">
            <v>4 OBREROS</v>
          </cell>
        </row>
        <row r="32">
          <cell r="A32" t="str">
            <v>5 OBREROS</v>
          </cell>
        </row>
        <row r="33">
          <cell r="A33" t="str">
            <v>6 OBREROS</v>
          </cell>
        </row>
        <row r="34">
          <cell r="A34" t="str">
            <v>7 OBREROS</v>
          </cell>
        </row>
        <row r="35">
          <cell r="A35" t="str">
            <v>8 OBREROS</v>
          </cell>
        </row>
        <row r="36">
          <cell r="A36" t="str">
            <v>9 OBREROS</v>
          </cell>
        </row>
        <row r="37">
          <cell r="A37" t="str">
            <v>10 OBREROS</v>
          </cell>
        </row>
        <row r="38">
          <cell r="A38" t="str">
            <v>11 OBREROS</v>
          </cell>
        </row>
        <row r="39">
          <cell r="A39" t="str">
            <v>12 OBREROS</v>
          </cell>
        </row>
        <row r="40">
          <cell r="A40" t="str">
            <v>13 OBREROS</v>
          </cell>
        </row>
        <row r="41">
          <cell r="A41" t="str">
            <v>14 OBREROS</v>
          </cell>
        </row>
        <row r="42">
          <cell r="A42" t="str">
            <v>15 OBREROS</v>
          </cell>
        </row>
        <row r="43">
          <cell r="A43" t="str">
            <v>16 OBREROS</v>
          </cell>
        </row>
        <row r="44">
          <cell r="A44" t="str">
            <v>17 OBREROS</v>
          </cell>
        </row>
        <row r="45">
          <cell r="A45" t="str">
            <v>18 OBREROS</v>
          </cell>
        </row>
        <row r="46">
          <cell r="A46" t="str">
            <v>19 OBREROS</v>
          </cell>
        </row>
        <row r="47">
          <cell r="A47" t="str">
            <v>20 OBREROS</v>
          </cell>
        </row>
        <row r="48">
          <cell r="A48" t="str">
            <v>21 OBREROS</v>
          </cell>
        </row>
        <row r="49">
          <cell r="A49" t="str">
            <v>22 OBREROS</v>
          </cell>
        </row>
        <row r="50">
          <cell r="A50" t="str">
            <v>23 OBREROS</v>
          </cell>
        </row>
        <row r="51">
          <cell r="A51" t="str">
            <v>24 OBREROS</v>
          </cell>
        </row>
        <row r="52">
          <cell r="A52" t="str">
            <v>25 OBREROS</v>
          </cell>
        </row>
        <row r="53">
          <cell r="A53" t="str">
            <v>2 PALETEROS</v>
          </cell>
        </row>
        <row r="54">
          <cell r="A54" t="str">
            <v>CUADRILLA ASFALTEROS (6 obrero, 2 rastrilleros y 1 oficial)</v>
          </cell>
        </row>
        <row r="55">
          <cell r="A55" t="str">
            <v>1 ARMADOR</v>
          </cell>
        </row>
        <row r="56">
          <cell r="A56" t="str">
            <v>1 CORTADOR</v>
          </cell>
        </row>
        <row r="57">
          <cell r="A57" t="str">
            <v>1 AYUDANTE</v>
          </cell>
        </row>
        <row r="58">
          <cell r="A58" t="str">
            <v>1 NIVELETERO</v>
          </cell>
        </row>
        <row r="59">
          <cell r="A59" t="str">
            <v>CUADRILLA PARA BACHEO (6 obreroS, 2 NIVELETEROS y 1 oficial)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RESUPUESTO POR CAPITULOS"/>
      <sheetName val="APUS"/>
      <sheetName val="CANTIDADES"/>
      <sheetName val="LISTA DE MATERIALES"/>
      <sheetName val="MANO DE OBRA"/>
      <sheetName val="EQUIPO"/>
    </sheetNames>
    <sheetDataSet>
      <sheetData sheetId="0" refreshError="1"/>
      <sheetData sheetId="1" refreshError="1"/>
      <sheetData sheetId="2" refreshError="1"/>
      <sheetData sheetId="3" refreshError="1"/>
      <sheetData sheetId="4">
        <row r="11">
          <cell r="D11">
            <v>2650</v>
          </cell>
        </row>
      </sheetData>
      <sheetData sheetId="5">
        <row r="9">
          <cell r="D9">
            <v>1500</v>
          </cell>
        </row>
        <row r="38">
          <cell r="D38">
            <v>650</v>
          </cell>
        </row>
      </sheetData>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sheetName val="VERIFICACION JURIDICA"/>
      <sheetName val="VERIFICACION FINANCIERA"/>
      <sheetName val="VERIFICACION TECNICA"/>
      <sheetName val="VTE"/>
      <sheetName val="CALIFICACION PERSONAL"/>
      <sheetName val="CORREC. ARITM."/>
      <sheetName val="PROPUESTA ECONOMICA"/>
    </sheetNames>
    <sheetDataSet>
      <sheetData sheetId="0"/>
      <sheetData sheetId="1"/>
      <sheetData sheetId="2"/>
      <sheetData sheetId="3">
        <row r="34">
          <cell r="A34" t="str">
            <v>FORMULA</v>
          </cell>
          <cell r="B34" t="str">
            <v>MEDIA</v>
          </cell>
        </row>
        <row r="35">
          <cell r="A35">
            <v>1</v>
          </cell>
          <cell r="B35">
            <v>479290441.5</v>
          </cell>
        </row>
        <row r="36">
          <cell r="A36">
            <v>2</v>
          </cell>
          <cell r="B36">
            <v>479307440.25</v>
          </cell>
        </row>
        <row r="37">
          <cell r="A37">
            <v>3</v>
          </cell>
          <cell r="B37">
            <v>480311998.63588244</v>
          </cell>
        </row>
      </sheetData>
      <sheetData sheetId="4"/>
      <sheetData sheetId="5"/>
      <sheetData sheetId="6"/>
      <sheetData sheetId="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sheetName val="VERIFICACION JURIDICA"/>
      <sheetName val="VERIFICACION FINANCIERA"/>
      <sheetName val="VERIFICACION TECNICA"/>
      <sheetName val="VTE"/>
      <sheetName val="CALIFICACION PERSONAL"/>
      <sheetName val="CORREC. ARITM."/>
      <sheetName val="PROPUESTA ECONOMICA"/>
    </sheetNames>
    <sheetDataSet>
      <sheetData sheetId="0"/>
      <sheetData sheetId="1"/>
      <sheetData sheetId="2"/>
      <sheetData sheetId="3">
        <row r="34">
          <cell r="A34" t="str">
            <v>FORMULA</v>
          </cell>
          <cell r="B34" t="str">
            <v>MEDIA</v>
          </cell>
        </row>
        <row r="35">
          <cell r="A35">
            <v>1</v>
          </cell>
          <cell r="B35">
            <v>479290441.5</v>
          </cell>
        </row>
        <row r="36">
          <cell r="A36">
            <v>2</v>
          </cell>
          <cell r="B36">
            <v>479307440.25</v>
          </cell>
        </row>
        <row r="37">
          <cell r="A37">
            <v>3</v>
          </cell>
          <cell r="B37">
            <v>480311998.63588244</v>
          </cell>
        </row>
      </sheetData>
      <sheetData sheetId="4">
        <row r="10">
          <cell r="O10">
            <v>6910808909</v>
          </cell>
        </row>
      </sheetData>
      <sheetData sheetId="5"/>
      <sheetData sheetId="6">
        <row r="85">
          <cell r="N85">
            <v>479324439</v>
          </cell>
        </row>
      </sheetData>
      <sheetData sheetId="7"/>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Apus_Preliminares"/>
      <sheetName val="Apus_Cimentación_Est.Met"/>
      <sheetName val="Apus_HS"/>
      <sheetName val="Apus_In.Elect"/>
      <sheetName val="Apus_Cubierta"/>
      <sheetName val="Insumos"/>
      <sheetName val="Equipo_Trans "/>
      <sheetName val="M.Obra"/>
      <sheetName val="ESP.GENERAL"/>
    </sheetNames>
    <sheetDataSet>
      <sheetData sheetId="0" refreshError="1"/>
      <sheetData sheetId="1" refreshError="1"/>
      <sheetData sheetId="2" refreshError="1"/>
      <sheetData sheetId="3" refreshError="1"/>
      <sheetData sheetId="4" refreshError="1"/>
      <sheetData sheetId="5" refreshError="1"/>
      <sheetData sheetId="6">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E01</v>
          </cell>
        </row>
        <row r="155">
          <cell r="A155" t="str">
            <v>E01A</v>
          </cell>
        </row>
        <row r="156">
          <cell r="A156" t="str">
            <v>E17</v>
          </cell>
        </row>
        <row r="157">
          <cell r="A157" t="str">
            <v>E25</v>
          </cell>
        </row>
        <row r="158">
          <cell r="A158" t="str">
            <v>E09</v>
          </cell>
        </row>
        <row r="159">
          <cell r="A159" t="str">
            <v>E21</v>
          </cell>
        </row>
        <row r="160">
          <cell r="A160" t="str">
            <v>E28</v>
          </cell>
        </row>
        <row r="161">
          <cell r="A161" t="str">
            <v>E26</v>
          </cell>
        </row>
        <row r="162">
          <cell r="A162" t="str">
            <v>E02</v>
          </cell>
        </row>
        <row r="163">
          <cell r="A163" t="str">
            <v>E02A</v>
          </cell>
        </row>
        <row r="164">
          <cell r="A164" t="str">
            <v>E02B</v>
          </cell>
        </row>
        <row r="165">
          <cell r="A165" t="str">
            <v>E54</v>
          </cell>
        </row>
        <row r="166">
          <cell r="A166" t="str">
            <v>E55</v>
          </cell>
        </row>
        <row r="167">
          <cell r="A167" t="str">
            <v>E52</v>
          </cell>
        </row>
        <row r="168">
          <cell r="A168" t="str">
            <v>E53</v>
          </cell>
        </row>
        <row r="169">
          <cell r="A169" t="str">
            <v>E48</v>
          </cell>
        </row>
        <row r="170">
          <cell r="A170" t="str">
            <v>E50</v>
          </cell>
        </row>
        <row r="171">
          <cell r="A171" t="str">
            <v>E49</v>
          </cell>
        </row>
        <row r="172">
          <cell r="A172" t="str">
            <v>E51</v>
          </cell>
        </row>
        <row r="173">
          <cell r="A173" t="str">
            <v>E44</v>
          </cell>
        </row>
        <row r="174">
          <cell r="A174" t="str">
            <v>E46</v>
          </cell>
        </row>
        <row r="175">
          <cell r="A175" t="str">
            <v>E45</v>
          </cell>
        </row>
        <row r="176">
          <cell r="A176" t="str">
            <v>E47</v>
          </cell>
        </row>
        <row r="177">
          <cell r="A177" t="str">
            <v>E42</v>
          </cell>
        </row>
        <row r="178">
          <cell r="A178" t="str">
            <v>E43</v>
          </cell>
        </row>
        <row r="179">
          <cell r="A179" t="str">
            <v>E40</v>
          </cell>
        </row>
        <row r="180">
          <cell r="A180" t="str">
            <v>E41</v>
          </cell>
        </row>
        <row r="181">
          <cell r="A181" t="str">
            <v>E36</v>
          </cell>
        </row>
        <row r="182">
          <cell r="A182" t="str">
            <v>E38</v>
          </cell>
        </row>
        <row r="183">
          <cell r="A183" t="str">
            <v>E39</v>
          </cell>
        </row>
        <row r="184">
          <cell r="A184" t="str">
            <v>E37</v>
          </cell>
        </row>
        <row r="185">
          <cell r="A185" t="str">
            <v>E32</v>
          </cell>
        </row>
        <row r="186">
          <cell r="A186" t="str">
            <v>E34</v>
          </cell>
        </row>
        <row r="187">
          <cell r="A187" t="str">
            <v>E33</v>
          </cell>
        </row>
        <row r="188">
          <cell r="A188" t="str">
            <v>E35</v>
          </cell>
        </row>
        <row r="189">
          <cell r="A189" t="str">
            <v>E03</v>
          </cell>
        </row>
        <row r="190">
          <cell r="A190" t="str">
            <v>E23</v>
          </cell>
        </row>
        <row r="191">
          <cell r="A191" t="str">
            <v>E22</v>
          </cell>
        </row>
        <row r="192">
          <cell r="A192" t="str">
            <v>E04</v>
          </cell>
        </row>
        <row r="193">
          <cell r="A193" t="str">
            <v>E05</v>
          </cell>
        </row>
        <row r="194">
          <cell r="A194" t="str">
            <v>E24</v>
          </cell>
        </row>
        <row r="195">
          <cell r="A195" t="str">
            <v>E68</v>
          </cell>
        </row>
        <row r="196">
          <cell r="A196" t="str">
            <v>E69</v>
          </cell>
        </row>
        <row r="197">
          <cell r="A197" t="str">
            <v>E70</v>
          </cell>
        </row>
        <row r="198">
          <cell r="A198" t="str">
            <v>E71</v>
          </cell>
        </row>
        <row r="199">
          <cell r="A199" t="str">
            <v>E06</v>
          </cell>
        </row>
        <row r="200">
          <cell r="A200" t="str">
            <v>E07</v>
          </cell>
        </row>
        <row r="201">
          <cell r="A201" t="str">
            <v>E08</v>
          </cell>
        </row>
        <row r="202">
          <cell r="A202" t="str">
            <v>E31</v>
          </cell>
        </row>
        <row r="203">
          <cell r="A203" t="str">
            <v>E30</v>
          </cell>
        </row>
        <row r="204">
          <cell r="A204" t="str">
            <v>E10</v>
          </cell>
        </row>
        <row r="205">
          <cell r="A205" t="str">
            <v>E29</v>
          </cell>
        </row>
        <row r="206">
          <cell r="A206" t="str">
            <v>E11</v>
          </cell>
        </row>
        <row r="207">
          <cell r="A207" t="str">
            <v>E60</v>
          </cell>
        </row>
        <row r="208">
          <cell r="A208" t="str">
            <v>E61</v>
          </cell>
        </row>
        <row r="209">
          <cell r="A209" t="str">
            <v>E58</v>
          </cell>
        </row>
        <row r="210">
          <cell r="A210" t="str">
            <v>E59</v>
          </cell>
        </row>
        <row r="211">
          <cell r="A211" t="str">
            <v>E56</v>
          </cell>
        </row>
        <row r="212">
          <cell r="A212" t="str">
            <v>E57</v>
          </cell>
        </row>
        <row r="213">
          <cell r="A213" t="str">
            <v>E66</v>
          </cell>
        </row>
        <row r="214">
          <cell r="A214" t="str">
            <v>E67</v>
          </cell>
        </row>
        <row r="215">
          <cell r="A215" t="str">
            <v>E67A</v>
          </cell>
        </row>
        <row r="216">
          <cell r="A216" t="str">
            <v>E67B</v>
          </cell>
        </row>
        <row r="217">
          <cell r="A217" t="str">
            <v>E64</v>
          </cell>
        </row>
        <row r="218">
          <cell r="A218" t="str">
            <v>E65</v>
          </cell>
        </row>
        <row r="219">
          <cell r="A219" t="str">
            <v>E62</v>
          </cell>
        </row>
        <row r="220">
          <cell r="A220" t="str">
            <v>E63</v>
          </cell>
        </row>
        <row r="221">
          <cell r="A221" t="str">
            <v>E13</v>
          </cell>
        </row>
        <row r="222">
          <cell r="A222" t="str">
            <v>E12</v>
          </cell>
        </row>
        <row r="223">
          <cell r="A223" t="str">
            <v>E14</v>
          </cell>
        </row>
        <row r="224">
          <cell r="A224" t="str">
            <v>E15</v>
          </cell>
        </row>
        <row r="225">
          <cell r="A225" t="str">
            <v>E16</v>
          </cell>
        </row>
        <row r="226">
          <cell r="A226" t="str">
            <v>E18</v>
          </cell>
        </row>
        <row r="227">
          <cell r="A227" t="str">
            <v>E19</v>
          </cell>
        </row>
        <row r="228">
          <cell r="A228" t="str">
            <v>E27</v>
          </cell>
        </row>
        <row r="229">
          <cell r="A229" t="str">
            <v>E20</v>
          </cell>
        </row>
        <row r="230">
          <cell r="A230" t="str">
            <v>E72</v>
          </cell>
        </row>
        <row r="231">
          <cell r="A231" t="str">
            <v>E76</v>
          </cell>
        </row>
        <row r="232">
          <cell r="A232" t="str">
            <v>E77</v>
          </cell>
        </row>
        <row r="233">
          <cell r="A233" t="str">
            <v>E78</v>
          </cell>
        </row>
        <row r="234">
          <cell r="A234" t="str">
            <v>F</v>
          </cell>
        </row>
        <row r="235">
          <cell r="A235" t="str">
            <v>F09</v>
          </cell>
        </row>
        <row r="236">
          <cell r="A236" t="str">
            <v>F02</v>
          </cell>
        </row>
        <row r="237">
          <cell r="A237" t="str">
            <v>F01</v>
          </cell>
        </row>
        <row r="238">
          <cell r="A238" t="str">
            <v>F03</v>
          </cell>
        </row>
        <row r="239">
          <cell r="A239" t="str">
            <v>F07</v>
          </cell>
        </row>
        <row r="240">
          <cell r="A240" t="str">
            <v>F11</v>
          </cell>
        </row>
        <row r="241">
          <cell r="A241" t="str">
            <v>F08</v>
          </cell>
        </row>
        <row r="242">
          <cell r="A242" t="str">
            <v>F05</v>
          </cell>
        </row>
        <row r="243">
          <cell r="A243" t="str">
            <v>F04</v>
          </cell>
        </row>
        <row r="244">
          <cell r="A244" t="str">
            <v>F06</v>
          </cell>
        </row>
        <row r="245">
          <cell r="A245" t="str">
            <v>F10</v>
          </cell>
        </row>
        <row r="246">
          <cell r="A246" t="str">
            <v>F12</v>
          </cell>
        </row>
        <row r="247">
          <cell r="A247" t="str">
            <v>F13</v>
          </cell>
        </row>
        <row r="248">
          <cell r="A248" t="str">
            <v>F14</v>
          </cell>
        </row>
        <row r="249">
          <cell r="A249" t="str">
            <v>F15</v>
          </cell>
        </row>
        <row r="250">
          <cell r="A250" t="str">
            <v>G</v>
          </cell>
        </row>
        <row r="251">
          <cell r="A251" t="str">
            <v>G1</v>
          </cell>
        </row>
        <row r="252">
          <cell r="A252" t="str">
            <v>G2</v>
          </cell>
        </row>
        <row r="253">
          <cell r="A253" t="str">
            <v>G3</v>
          </cell>
        </row>
        <row r="254">
          <cell r="A254" t="str">
            <v>G4</v>
          </cell>
        </row>
        <row r="255">
          <cell r="A255" t="str">
            <v>H</v>
          </cell>
        </row>
        <row r="256">
          <cell r="A256" t="str">
            <v>H11</v>
          </cell>
        </row>
        <row r="257">
          <cell r="A257" t="str">
            <v>H08</v>
          </cell>
        </row>
        <row r="258">
          <cell r="A258" t="str">
            <v>H01</v>
          </cell>
        </row>
        <row r="259">
          <cell r="A259" t="str">
            <v>H02</v>
          </cell>
        </row>
        <row r="260">
          <cell r="A260" t="str">
            <v>H12</v>
          </cell>
        </row>
        <row r="261">
          <cell r="A261" t="str">
            <v>H03</v>
          </cell>
        </row>
        <row r="262">
          <cell r="A262" t="str">
            <v>H04</v>
          </cell>
        </row>
        <row r="263">
          <cell r="A263" t="str">
            <v>H13</v>
          </cell>
        </row>
        <row r="264">
          <cell r="A264" t="str">
            <v>H09</v>
          </cell>
        </row>
        <row r="265">
          <cell r="A265" t="str">
            <v>H10</v>
          </cell>
        </row>
        <row r="266">
          <cell r="A266" t="str">
            <v>H15</v>
          </cell>
        </row>
        <row r="267">
          <cell r="A267" t="str">
            <v>H16</v>
          </cell>
        </row>
        <row r="268">
          <cell r="A268" t="str">
            <v>H05</v>
          </cell>
        </row>
        <row r="269">
          <cell r="A269" t="str">
            <v>H06</v>
          </cell>
        </row>
        <row r="270">
          <cell r="A270" t="str">
            <v>H07</v>
          </cell>
        </row>
        <row r="271">
          <cell r="A271" t="str">
            <v>H14</v>
          </cell>
        </row>
        <row r="272">
          <cell r="A272" t="str">
            <v>H17</v>
          </cell>
        </row>
        <row r="273">
          <cell r="A273" t="str">
            <v>H18</v>
          </cell>
        </row>
        <row r="274">
          <cell r="A274" t="str">
            <v>H19</v>
          </cell>
        </row>
        <row r="275">
          <cell r="A275" t="str">
            <v>H20</v>
          </cell>
        </row>
        <row r="276">
          <cell r="A276" t="str">
            <v>H21</v>
          </cell>
        </row>
        <row r="277">
          <cell r="A277" t="str">
            <v>I</v>
          </cell>
        </row>
        <row r="279">
          <cell r="A279" t="str">
            <v>J</v>
          </cell>
        </row>
        <row r="280">
          <cell r="A280" t="str">
            <v>J02</v>
          </cell>
        </row>
        <row r="281">
          <cell r="A281" t="str">
            <v>J06</v>
          </cell>
        </row>
        <row r="282">
          <cell r="A282" t="str">
            <v>J12</v>
          </cell>
        </row>
        <row r="283">
          <cell r="A283" t="str">
            <v>J01</v>
          </cell>
        </row>
        <row r="284">
          <cell r="A284" t="str">
            <v>J08</v>
          </cell>
        </row>
        <row r="285">
          <cell r="A285" t="str">
            <v>J07</v>
          </cell>
        </row>
        <row r="286">
          <cell r="A286" t="str">
            <v>J07A</v>
          </cell>
        </row>
        <row r="287">
          <cell r="A287" t="str">
            <v>J05</v>
          </cell>
        </row>
        <row r="288">
          <cell r="A288" t="str">
            <v>J11</v>
          </cell>
        </row>
        <row r="289">
          <cell r="A289">
            <v>0</v>
          </cell>
        </row>
        <row r="290">
          <cell r="A290" t="str">
            <v>J10</v>
          </cell>
        </row>
        <row r="291">
          <cell r="A291" t="str">
            <v>J04</v>
          </cell>
        </row>
        <row r="292">
          <cell r="A292" t="str">
            <v>J09</v>
          </cell>
        </row>
        <row r="293">
          <cell r="A293" t="str">
            <v>J15</v>
          </cell>
        </row>
        <row r="294">
          <cell r="A294" t="str">
            <v>J20</v>
          </cell>
        </row>
        <row r="295">
          <cell r="A295" t="str">
            <v>K</v>
          </cell>
        </row>
        <row r="296">
          <cell r="A296" t="str">
            <v>K10</v>
          </cell>
        </row>
        <row r="297">
          <cell r="A297" t="str">
            <v>K11</v>
          </cell>
        </row>
        <row r="298">
          <cell r="A298" t="str">
            <v>K13</v>
          </cell>
        </row>
        <row r="299">
          <cell r="A299" t="str">
            <v>K14</v>
          </cell>
        </row>
        <row r="300">
          <cell r="A300" t="str">
            <v>K06</v>
          </cell>
        </row>
        <row r="301">
          <cell r="A301" t="str">
            <v>K07</v>
          </cell>
        </row>
        <row r="302">
          <cell r="A302" t="str">
            <v>K17</v>
          </cell>
        </row>
        <row r="303">
          <cell r="A303" t="str">
            <v>K18</v>
          </cell>
        </row>
        <row r="304">
          <cell r="A304" t="str">
            <v>K08</v>
          </cell>
        </row>
        <row r="305">
          <cell r="A305" t="str">
            <v>K19</v>
          </cell>
        </row>
        <row r="306">
          <cell r="A306" t="str">
            <v>K09</v>
          </cell>
        </row>
        <row r="307">
          <cell r="A307" t="str">
            <v>K12</v>
          </cell>
        </row>
        <row r="308">
          <cell r="A308" t="str">
            <v>K16</v>
          </cell>
        </row>
        <row r="309">
          <cell r="A309" t="str">
            <v>K02</v>
          </cell>
        </row>
        <row r="310">
          <cell r="A310" t="str">
            <v>K15</v>
          </cell>
        </row>
        <row r="311">
          <cell r="A311" t="str">
            <v>K01</v>
          </cell>
        </row>
        <row r="312">
          <cell r="A312" t="str">
            <v>K03</v>
          </cell>
        </row>
        <row r="313">
          <cell r="A313" t="str">
            <v>K04</v>
          </cell>
        </row>
        <row r="314">
          <cell r="A314" t="str">
            <v>K05</v>
          </cell>
        </row>
        <row r="315">
          <cell r="A315" t="str">
            <v>K20</v>
          </cell>
        </row>
        <row r="316">
          <cell r="A316" t="str">
            <v>K21</v>
          </cell>
        </row>
        <row r="317">
          <cell r="A317" t="str">
            <v>K22</v>
          </cell>
        </row>
        <row r="318">
          <cell r="A318" t="str">
            <v>K23</v>
          </cell>
        </row>
        <row r="319">
          <cell r="A319" t="str">
            <v>L</v>
          </cell>
        </row>
        <row r="320">
          <cell r="A320" t="str">
            <v>L12</v>
          </cell>
        </row>
        <row r="321">
          <cell r="A321" t="str">
            <v>L02</v>
          </cell>
        </row>
        <row r="322">
          <cell r="A322" t="str">
            <v>L01</v>
          </cell>
        </row>
        <row r="323">
          <cell r="A323" t="str">
            <v>L11</v>
          </cell>
        </row>
        <row r="324">
          <cell r="A324" t="str">
            <v>L03</v>
          </cell>
        </row>
        <row r="325">
          <cell r="A325" t="str">
            <v>L04</v>
          </cell>
        </row>
        <row r="326">
          <cell r="A326" t="str">
            <v>L05</v>
          </cell>
        </row>
        <row r="327">
          <cell r="A327" t="str">
            <v>L06</v>
          </cell>
        </row>
        <row r="328">
          <cell r="A328" t="str">
            <v>L07</v>
          </cell>
        </row>
        <row r="329">
          <cell r="A329" t="str">
            <v>L08</v>
          </cell>
        </row>
        <row r="330">
          <cell r="A330" t="str">
            <v>L09</v>
          </cell>
        </row>
        <row r="331">
          <cell r="A331" t="str">
            <v>L10</v>
          </cell>
        </row>
        <row r="332">
          <cell r="A332" t="str">
            <v>L13</v>
          </cell>
        </row>
        <row r="333">
          <cell r="A333" t="str">
            <v>L14</v>
          </cell>
        </row>
        <row r="334">
          <cell r="A334" t="str">
            <v>L15</v>
          </cell>
        </row>
        <row r="335">
          <cell r="A335" t="str">
            <v>L16</v>
          </cell>
        </row>
        <row r="336">
          <cell r="A336" t="str">
            <v>L17</v>
          </cell>
        </row>
        <row r="337">
          <cell r="A337" t="str">
            <v>L18</v>
          </cell>
        </row>
        <row r="338">
          <cell r="A338" t="str">
            <v>L19</v>
          </cell>
        </row>
        <row r="339">
          <cell r="A339" t="str">
            <v>L20</v>
          </cell>
        </row>
        <row r="340">
          <cell r="A340" t="str">
            <v>L21</v>
          </cell>
        </row>
        <row r="341">
          <cell r="A341" t="str">
            <v>L22</v>
          </cell>
        </row>
        <row r="342">
          <cell r="A342" t="str">
            <v>L23</v>
          </cell>
        </row>
        <row r="343">
          <cell r="A343" t="str">
            <v>L24</v>
          </cell>
        </row>
        <row r="344">
          <cell r="A344" t="str">
            <v>L25</v>
          </cell>
        </row>
        <row r="345">
          <cell r="A345" t="str">
            <v>L26</v>
          </cell>
        </row>
        <row r="346">
          <cell r="A346" t="str">
            <v>L27</v>
          </cell>
        </row>
        <row r="347">
          <cell r="A347" t="str">
            <v>M</v>
          </cell>
        </row>
        <row r="348">
          <cell r="A348" t="str">
            <v>M01</v>
          </cell>
        </row>
        <row r="349">
          <cell r="A349" t="str">
            <v>M02</v>
          </cell>
        </row>
        <row r="352">
          <cell r="A352" t="str">
            <v>O</v>
          </cell>
        </row>
        <row r="353">
          <cell r="A353" t="str">
            <v>O36</v>
          </cell>
        </row>
        <row r="354">
          <cell r="A354" t="str">
            <v>O12</v>
          </cell>
        </row>
        <row r="355">
          <cell r="A355" t="str">
            <v>O32</v>
          </cell>
        </row>
        <row r="356">
          <cell r="A356" t="str">
            <v>O39</v>
          </cell>
        </row>
        <row r="357">
          <cell r="A357" t="str">
            <v>O28</v>
          </cell>
        </row>
        <row r="358">
          <cell r="A358" t="str">
            <v>O01</v>
          </cell>
        </row>
        <row r="359">
          <cell r="A359" t="str">
            <v>O33</v>
          </cell>
        </row>
        <row r="360">
          <cell r="A360" t="str">
            <v>O24</v>
          </cell>
        </row>
        <row r="361">
          <cell r="A361" t="str">
            <v>O02</v>
          </cell>
        </row>
        <row r="362">
          <cell r="A362" t="str">
            <v>O03</v>
          </cell>
        </row>
        <row r="363">
          <cell r="A363" t="str">
            <v>O22</v>
          </cell>
        </row>
        <row r="364">
          <cell r="A364" t="str">
            <v>O06</v>
          </cell>
        </row>
        <row r="365">
          <cell r="A365" t="str">
            <v>O27</v>
          </cell>
        </row>
        <row r="366">
          <cell r="A366" t="str">
            <v>O26</v>
          </cell>
        </row>
        <row r="367">
          <cell r="A367" t="str">
            <v>O07</v>
          </cell>
        </row>
        <row r="368">
          <cell r="A368" t="str">
            <v>O08</v>
          </cell>
        </row>
        <row r="369">
          <cell r="A369" t="str">
            <v>O08A</v>
          </cell>
        </row>
        <row r="370">
          <cell r="A370" t="str">
            <v>O09</v>
          </cell>
        </row>
        <row r="371">
          <cell r="A371" t="str">
            <v>O37</v>
          </cell>
        </row>
        <row r="372">
          <cell r="A372" t="str">
            <v>O10</v>
          </cell>
        </row>
        <row r="373">
          <cell r="A373" t="str">
            <v>O11</v>
          </cell>
        </row>
        <row r="374">
          <cell r="A374" t="str">
            <v>O38</v>
          </cell>
        </row>
        <row r="375">
          <cell r="A375" t="str">
            <v>O29</v>
          </cell>
        </row>
        <row r="376">
          <cell r="A376" t="str">
            <v>O05</v>
          </cell>
        </row>
        <row r="377">
          <cell r="A377" t="str">
            <v>O31</v>
          </cell>
        </row>
        <row r="378">
          <cell r="A378" t="str">
            <v>O13</v>
          </cell>
        </row>
        <row r="379">
          <cell r="A379" t="str">
            <v>O14</v>
          </cell>
        </row>
        <row r="380">
          <cell r="A380" t="str">
            <v>O15</v>
          </cell>
        </row>
        <row r="381">
          <cell r="A381" t="str">
            <v>O04</v>
          </cell>
        </row>
        <row r="382">
          <cell r="A382" t="str">
            <v>O16</v>
          </cell>
        </row>
        <row r="383">
          <cell r="A383" t="str">
            <v>O17</v>
          </cell>
        </row>
        <row r="384">
          <cell r="A384" t="str">
            <v>O30</v>
          </cell>
        </row>
        <row r="385">
          <cell r="A385" t="str">
            <v>O35</v>
          </cell>
        </row>
        <row r="386">
          <cell r="A386" t="str">
            <v>O25</v>
          </cell>
        </row>
        <row r="387">
          <cell r="A387" t="str">
            <v>O18</v>
          </cell>
        </row>
        <row r="388">
          <cell r="A388" t="str">
            <v>O34</v>
          </cell>
        </row>
        <row r="389">
          <cell r="A389" t="str">
            <v>O19</v>
          </cell>
        </row>
        <row r="390">
          <cell r="A390" t="str">
            <v>O20</v>
          </cell>
        </row>
        <row r="391">
          <cell r="A391" t="str">
            <v>O20A</v>
          </cell>
        </row>
        <row r="392">
          <cell r="A392" t="str">
            <v>O21</v>
          </cell>
        </row>
        <row r="393">
          <cell r="A393" t="str">
            <v>O23</v>
          </cell>
        </row>
        <row r="394">
          <cell r="A394" t="str">
            <v>O40</v>
          </cell>
        </row>
        <row r="395">
          <cell r="A395" t="str">
            <v>O41</v>
          </cell>
        </row>
        <row r="396">
          <cell r="A396" t="str">
            <v>O42</v>
          </cell>
        </row>
        <row r="397">
          <cell r="A397" t="str">
            <v>O43</v>
          </cell>
        </row>
        <row r="398">
          <cell r="A398" t="str">
            <v>O44</v>
          </cell>
        </row>
        <row r="399">
          <cell r="A399" t="str">
            <v>O45</v>
          </cell>
        </row>
        <row r="403">
          <cell r="A403" t="str">
            <v>P</v>
          </cell>
        </row>
        <row r="404">
          <cell r="A404" t="str">
            <v>P12</v>
          </cell>
        </row>
        <row r="405">
          <cell r="A405" t="str">
            <v>P11</v>
          </cell>
        </row>
        <row r="406">
          <cell r="A406" t="str">
            <v>P09</v>
          </cell>
        </row>
        <row r="407">
          <cell r="A407" t="str">
            <v>P01</v>
          </cell>
        </row>
        <row r="408">
          <cell r="A408" t="str">
            <v>P16</v>
          </cell>
        </row>
        <row r="409">
          <cell r="A409" t="str">
            <v>P17</v>
          </cell>
        </row>
        <row r="410">
          <cell r="A410" t="str">
            <v>P15</v>
          </cell>
        </row>
        <row r="411">
          <cell r="A411" t="str">
            <v>P02</v>
          </cell>
        </row>
        <row r="412">
          <cell r="A412" t="str">
            <v>P04</v>
          </cell>
        </row>
        <row r="413">
          <cell r="A413" t="str">
            <v>P03</v>
          </cell>
        </row>
        <row r="414">
          <cell r="A414" t="str">
            <v>P10</v>
          </cell>
        </row>
        <row r="415">
          <cell r="A415" t="str">
            <v>P05</v>
          </cell>
        </row>
        <row r="416">
          <cell r="A416" t="str">
            <v>P07</v>
          </cell>
        </row>
        <row r="417">
          <cell r="A417" t="str">
            <v>P13</v>
          </cell>
        </row>
        <row r="418">
          <cell r="A418" t="str">
            <v>P14</v>
          </cell>
        </row>
        <row r="419">
          <cell r="A419" t="str">
            <v>P06</v>
          </cell>
        </row>
        <row r="420">
          <cell r="A420" t="str">
            <v>P08</v>
          </cell>
        </row>
        <row r="421">
          <cell r="A421" t="str">
            <v>P18</v>
          </cell>
        </row>
        <row r="422">
          <cell r="A422" t="str">
            <v>P19</v>
          </cell>
        </row>
        <row r="423">
          <cell r="A423" t="str">
            <v>P20</v>
          </cell>
        </row>
        <row r="424">
          <cell r="A424" t="str">
            <v>P21</v>
          </cell>
        </row>
        <row r="425">
          <cell r="A425" t="str">
            <v>Q</v>
          </cell>
        </row>
        <row r="426">
          <cell r="A426" t="str">
            <v>Q06</v>
          </cell>
        </row>
        <row r="427">
          <cell r="A427" t="str">
            <v>Q02</v>
          </cell>
        </row>
        <row r="428">
          <cell r="A428" t="str">
            <v>Q03</v>
          </cell>
        </row>
        <row r="429">
          <cell r="A429" t="str">
            <v>Q05</v>
          </cell>
        </row>
        <row r="430">
          <cell r="A430" t="str">
            <v>Q01</v>
          </cell>
        </row>
        <row r="431">
          <cell r="A431" t="str">
            <v>Q04</v>
          </cell>
        </row>
        <row r="432">
          <cell r="A432" t="str">
            <v>Q07</v>
          </cell>
        </row>
        <row r="433">
          <cell r="A433" t="str">
            <v>Q08</v>
          </cell>
        </row>
        <row r="434">
          <cell r="A434" t="str">
            <v>Q09</v>
          </cell>
        </row>
        <row r="435">
          <cell r="A435" t="str">
            <v>Q10</v>
          </cell>
        </row>
        <row r="436">
          <cell r="A436" t="str">
            <v>R</v>
          </cell>
        </row>
        <row r="437">
          <cell r="A437" t="str">
            <v>R02</v>
          </cell>
        </row>
        <row r="438">
          <cell r="A438" t="str">
            <v>R01</v>
          </cell>
        </row>
        <row r="439">
          <cell r="A439" t="str">
            <v>R03</v>
          </cell>
        </row>
        <row r="440">
          <cell r="A440" t="str">
            <v>R04</v>
          </cell>
        </row>
        <row r="441">
          <cell r="A441" t="str">
            <v>R05</v>
          </cell>
        </row>
        <row r="442">
          <cell r="A442" t="str">
            <v>R06</v>
          </cell>
        </row>
        <row r="443">
          <cell r="A443" t="str">
            <v>R07</v>
          </cell>
        </row>
        <row r="444">
          <cell r="A444" t="str">
            <v>S</v>
          </cell>
        </row>
        <row r="445">
          <cell r="A445" t="str">
            <v>S108</v>
          </cell>
        </row>
        <row r="446">
          <cell r="A446" t="str">
            <v>S122</v>
          </cell>
        </row>
        <row r="447">
          <cell r="A447" t="str">
            <v>S169</v>
          </cell>
        </row>
        <row r="448">
          <cell r="A448" t="str">
            <v>S170</v>
          </cell>
        </row>
        <row r="449">
          <cell r="A449" t="str">
            <v>S90</v>
          </cell>
        </row>
        <row r="450">
          <cell r="A450" t="str">
            <v>S163</v>
          </cell>
        </row>
        <row r="451">
          <cell r="A451" t="str">
            <v>S91</v>
          </cell>
        </row>
        <row r="452">
          <cell r="A452" t="str">
            <v>S89</v>
          </cell>
        </row>
        <row r="453">
          <cell r="A453" t="str">
            <v>S235</v>
          </cell>
        </row>
        <row r="454">
          <cell r="A454" t="str">
            <v>S92</v>
          </cell>
        </row>
        <row r="455">
          <cell r="A455" t="str">
            <v>S177</v>
          </cell>
        </row>
        <row r="456">
          <cell r="A456" t="str">
            <v>S93</v>
          </cell>
        </row>
        <row r="457">
          <cell r="A457" t="str">
            <v>S178</v>
          </cell>
        </row>
        <row r="458">
          <cell r="A458" t="str">
            <v>S179</v>
          </cell>
        </row>
        <row r="459">
          <cell r="A459" t="str">
            <v>S01</v>
          </cell>
        </row>
        <row r="460">
          <cell r="A460" t="str">
            <v>S01A</v>
          </cell>
        </row>
        <row r="461">
          <cell r="A461" t="str">
            <v>S02</v>
          </cell>
        </row>
        <row r="462">
          <cell r="A462" t="str">
            <v>S130</v>
          </cell>
        </row>
        <row r="463">
          <cell r="A463" t="str">
            <v>S133</v>
          </cell>
        </row>
        <row r="464">
          <cell r="A464" t="str">
            <v>S98</v>
          </cell>
        </row>
        <row r="465">
          <cell r="A465" t="str">
            <v>S99</v>
          </cell>
        </row>
        <row r="466">
          <cell r="A466" t="str">
            <v>S136</v>
          </cell>
        </row>
        <row r="467">
          <cell r="A467" t="str">
            <v>S117</v>
          </cell>
        </row>
        <row r="468">
          <cell r="A468" t="str">
            <v>S116</v>
          </cell>
        </row>
        <row r="469">
          <cell r="A469" t="str">
            <v>S04</v>
          </cell>
        </row>
        <row r="470">
          <cell r="A470" t="str">
            <v>S115</v>
          </cell>
        </row>
        <row r="471">
          <cell r="A471" t="str">
            <v>S03</v>
          </cell>
        </row>
        <row r="472">
          <cell r="A472" t="str">
            <v>S05</v>
          </cell>
        </row>
        <row r="473">
          <cell r="A473" t="str">
            <v>S145</v>
          </cell>
        </row>
        <row r="474">
          <cell r="A474" t="str">
            <v>S06</v>
          </cell>
        </row>
        <row r="475">
          <cell r="A475" t="str">
            <v>S146</v>
          </cell>
        </row>
        <row r="476">
          <cell r="A476" t="str">
            <v>S10</v>
          </cell>
        </row>
        <row r="477">
          <cell r="A477" t="str">
            <v>S196</v>
          </cell>
        </row>
        <row r="478">
          <cell r="A478" t="str">
            <v>S113</v>
          </cell>
        </row>
        <row r="479">
          <cell r="A479" t="str">
            <v>S11</v>
          </cell>
        </row>
        <row r="480">
          <cell r="A480" t="str">
            <v>S188</v>
          </cell>
        </row>
        <row r="481">
          <cell r="A481" t="str">
            <v>S87</v>
          </cell>
        </row>
        <row r="482">
          <cell r="A482" t="str">
            <v>S88</v>
          </cell>
        </row>
        <row r="483">
          <cell r="A483" t="str">
            <v>S152</v>
          </cell>
        </row>
        <row r="484">
          <cell r="A484" t="str">
            <v>S151</v>
          </cell>
        </row>
        <row r="485">
          <cell r="A485" t="str">
            <v>S149</v>
          </cell>
        </row>
        <row r="486">
          <cell r="A486" t="str">
            <v>S239</v>
          </cell>
        </row>
        <row r="487">
          <cell r="A487" t="str">
            <v>S153</v>
          </cell>
        </row>
        <row r="488">
          <cell r="A488" t="str">
            <v>S234</v>
          </cell>
        </row>
        <row r="489">
          <cell r="A489" t="str">
            <v>S150</v>
          </cell>
        </row>
        <row r="490">
          <cell r="A490" t="str">
            <v>S217</v>
          </cell>
        </row>
        <row r="491">
          <cell r="A491" t="str">
            <v>S94</v>
          </cell>
        </row>
        <row r="492">
          <cell r="A492" t="str">
            <v>S37</v>
          </cell>
        </row>
        <row r="493">
          <cell r="A493" t="str">
            <v>S100</v>
          </cell>
        </row>
        <row r="494">
          <cell r="A494" t="str">
            <v>S101</v>
          </cell>
        </row>
        <row r="495">
          <cell r="A495" t="str">
            <v>S135</v>
          </cell>
        </row>
        <row r="496">
          <cell r="A496" t="str">
            <v>S233</v>
          </cell>
        </row>
        <row r="497">
          <cell r="A497" t="str">
            <v>S12</v>
          </cell>
        </row>
        <row r="498">
          <cell r="A498" t="str">
            <v>S13</v>
          </cell>
        </row>
        <row r="499">
          <cell r="A499" t="str">
            <v>S14</v>
          </cell>
        </row>
        <row r="500">
          <cell r="A500" t="str">
            <v>S123</v>
          </cell>
        </row>
        <row r="501">
          <cell r="A501" t="str">
            <v>S15</v>
          </cell>
        </row>
        <row r="502">
          <cell r="A502" t="str">
            <v>S138</v>
          </cell>
        </row>
        <row r="503">
          <cell r="A503" t="str">
            <v>S139</v>
          </cell>
        </row>
        <row r="504">
          <cell r="A504" t="str">
            <v>S140</v>
          </cell>
        </row>
        <row r="505">
          <cell r="A505" t="str">
            <v>S173</v>
          </cell>
        </row>
        <row r="506">
          <cell r="A506" t="str">
            <v>S16</v>
          </cell>
        </row>
        <row r="507">
          <cell r="A507" t="str">
            <v>S17</v>
          </cell>
        </row>
        <row r="508">
          <cell r="A508" t="str">
            <v>S18</v>
          </cell>
        </row>
        <row r="509">
          <cell r="A509" t="str">
            <v>S08</v>
          </cell>
        </row>
        <row r="510">
          <cell r="A510" t="str">
            <v>S19</v>
          </cell>
        </row>
        <row r="511">
          <cell r="A511" t="str">
            <v>S219</v>
          </cell>
        </row>
        <row r="512">
          <cell r="A512" t="str">
            <v>S111</v>
          </cell>
        </row>
        <row r="513">
          <cell r="A513" t="str">
            <v>S165</v>
          </cell>
        </row>
        <row r="514">
          <cell r="A514" t="str">
            <v>S213</v>
          </cell>
        </row>
        <row r="515">
          <cell r="A515" t="str">
            <v>S211</v>
          </cell>
        </row>
        <row r="516">
          <cell r="A516" t="str">
            <v>S212</v>
          </cell>
        </row>
        <row r="517">
          <cell r="A517" t="str">
            <v>S210</v>
          </cell>
        </row>
        <row r="518">
          <cell r="A518" t="str">
            <v>S207</v>
          </cell>
        </row>
        <row r="519">
          <cell r="A519" t="str">
            <v>S208</v>
          </cell>
        </row>
        <row r="520">
          <cell r="A520" t="str">
            <v>S209</v>
          </cell>
        </row>
        <row r="521">
          <cell r="A521" t="str">
            <v>S206</v>
          </cell>
        </row>
        <row r="522">
          <cell r="A522" t="str">
            <v>S203</v>
          </cell>
        </row>
        <row r="523">
          <cell r="A523" t="str">
            <v>S204</v>
          </cell>
        </row>
        <row r="524">
          <cell r="A524" t="str">
            <v>S205</v>
          </cell>
        </row>
        <row r="525">
          <cell r="A525" t="str">
            <v>S202</v>
          </cell>
        </row>
        <row r="526">
          <cell r="A526" t="str">
            <v>S200</v>
          </cell>
        </row>
        <row r="527">
          <cell r="A527" t="str">
            <v>S201</v>
          </cell>
        </row>
        <row r="528">
          <cell r="A528" t="str">
            <v>S156</v>
          </cell>
        </row>
        <row r="529">
          <cell r="A529" t="str">
            <v>S21</v>
          </cell>
        </row>
        <row r="530">
          <cell r="A530" t="str">
            <v>S155</v>
          </cell>
        </row>
        <row r="531">
          <cell r="A531" t="str">
            <v>S124</v>
          </cell>
        </row>
        <row r="532">
          <cell r="A532" t="str">
            <v>S186</v>
          </cell>
        </row>
        <row r="533">
          <cell r="A533" t="str">
            <v>S187</v>
          </cell>
        </row>
        <row r="534">
          <cell r="A534" t="str">
            <v>S106</v>
          </cell>
        </row>
        <row r="535">
          <cell r="A535" t="str">
            <v>S179</v>
          </cell>
        </row>
        <row r="536">
          <cell r="A536" t="str">
            <v>S180</v>
          </cell>
        </row>
        <row r="537">
          <cell r="A537" t="str">
            <v>S22</v>
          </cell>
        </row>
        <row r="538">
          <cell r="A538" t="str">
            <v>S195</v>
          </cell>
        </row>
        <row r="539">
          <cell r="A539" t="str">
            <v>S218</v>
          </cell>
        </row>
        <row r="540">
          <cell r="A540" t="str">
            <v>S23</v>
          </cell>
        </row>
        <row r="541">
          <cell r="A541" t="str">
            <v>S157</v>
          </cell>
        </row>
        <row r="542">
          <cell r="A542" t="str">
            <v>S112</v>
          </cell>
        </row>
        <row r="543">
          <cell r="A543" t="str">
            <v>S24</v>
          </cell>
        </row>
        <row r="544">
          <cell r="A544" t="str">
            <v>S25</v>
          </cell>
        </row>
        <row r="545">
          <cell r="A545" t="str">
            <v>S27</v>
          </cell>
        </row>
        <row r="546">
          <cell r="A546" t="str">
            <v>S118</v>
          </cell>
        </row>
        <row r="547">
          <cell r="A547" t="str">
            <v>S26</v>
          </cell>
        </row>
        <row r="548">
          <cell r="A548" t="str">
            <v>S28</v>
          </cell>
        </row>
        <row r="549">
          <cell r="A549" t="str">
            <v>S142</v>
          </cell>
        </row>
        <row r="550">
          <cell r="A550" t="str">
            <v>S143</v>
          </cell>
        </row>
        <row r="551">
          <cell r="A551" t="str">
            <v>S29</v>
          </cell>
        </row>
        <row r="552">
          <cell r="A552" t="str">
            <v>S144</v>
          </cell>
        </row>
        <row r="553">
          <cell r="A553" t="str">
            <v>S30</v>
          </cell>
        </row>
        <row r="554">
          <cell r="A554" t="str">
            <v>S109</v>
          </cell>
        </row>
        <row r="555">
          <cell r="A555" t="str">
            <v>S220</v>
          </cell>
        </row>
        <row r="556">
          <cell r="A556" t="str">
            <v>S31</v>
          </cell>
        </row>
        <row r="557">
          <cell r="A557" t="str">
            <v>S243</v>
          </cell>
        </row>
        <row r="558">
          <cell r="A558" t="str">
            <v>S32</v>
          </cell>
        </row>
        <row r="559">
          <cell r="A559" t="str">
            <v>S33</v>
          </cell>
        </row>
        <row r="560">
          <cell r="A560" t="str">
            <v>S102</v>
          </cell>
        </row>
        <row r="561">
          <cell r="A561" t="str">
            <v>S110</v>
          </cell>
        </row>
        <row r="562">
          <cell r="A562" t="str">
            <v>S232</v>
          </cell>
        </row>
        <row r="563">
          <cell r="A563" t="str">
            <v>S231</v>
          </cell>
        </row>
        <row r="564">
          <cell r="A564" t="str">
            <v>S34</v>
          </cell>
        </row>
        <row r="565">
          <cell r="A565" t="str">
            <v>S125</v>
          </cell>
        </row>
        <row r="566">
          <cell r="A566" t="str">
            <v>S126</v>
          </cell>
        </row>
        <row r="567">
          <cell r="A567" t="str">
            <v>S65</v>
          </cell>
        </row>
        <row r="568">
          <cell r="A568" t="str">
            <v>S35</v>
          </cell>
        </row>
        <row r="569">
          <cell r="A569" t="str">
            <v>S167</v>
          </cell>
        </row>
        <row r="570">
          <cell r="A570" t="str">
            <v>S36</v>
          </cell>
        </row>
        <row r="571">
          <cell r="A571" t="str">
            <v>S221</v>
          </cell>
        </row>
        <row r="572">
          <cell r="A572" t="str">
            <v>S222</v>
          </cell>
        </row>
        <row r="573">
          <cell r="A573" t="str">
            <v>S222A</v>
          </cell>
        </row>
        <row r="574">
          <cell r="A574" t="str">
            <v>S224</v>
          </cell>
        </row>
        <row r="575">
          <cell r="A575" t="str">
            <v>S105</v>
          </cell>
        </row>
        <row r="576">
          <cell r="A576" t="str">
            <v>S107</v>
          </cell>
        </row>
        <row r="577">
          <cell r="A577" t="str">
            <v>S60</v>
          </cell>
        </row>
        <row r="578">
          <cell r="A578" t="str">
            <v>S225</v>
          </cell>
        </row>
        <row r="579">
          <cell r="A579" t="str">
            <v>S226</v>
          </cell>
        </row>
        <row r="580">
          <cell r="A580" t="str">
            <v>S131</v>
          </cell>
        </row>
        <row r="581">
          <cell r="A581" t="str">
            <v>S134</v>
          </cell>
        </row>
        <row r="582">
          <cell r="A582" t="str">
            <v>S181</v>
          </cell>
        </row>
        <row r="583">
          <cell r="A583" t="str">
            <v>S182</v>
          </cell>
        </row>
        <row r="584">
          <cell r="A584" t="str">
            <v>S172</v>
          </cell>
        </row>
        <row r="585">
          <cell r="A585" t="str">
            <v>S38</v>
          </cell>
        </row>
        <row r="586">
          <cell r="A586" t="str">
            <v>S183</v>
          </cell>
        </row>
        <row r="587">
          <cell r="A587" t="str">
            <v>S39</v>
          </cell>
        </row>
        <row r="588">
          <cell r="A588" t="str">
            <v>S159</v>
          </cell>
        </row>
        <row r="589">
          <cell r="A589" t="str">
            <v>S07</v>
          </cell>
        </row>
        <row r="590">
          <cell r="A590" t="str">
            <v>S40</v>
          </cell>
        </row>
        <row r="591">
          <cell r="A591" t="str">
            <v>S158</v>
          </cell>
        </row>
        <row r="592">
          <cell r="A592" t="str">
            <v>S129</v>
          </cell>
        </row>
        <row r="593">
          <cell r="A593" t="str">
            <v>S166</v>
          </cell>
        </row>
        <row r="594">
          <cell r="A594" t="str">
            <v>S103</v>
          </cell>
        </row>
        <row r="595">
          <cell r="A595" t="str">
            <v>S104</v>
          </cell>
        </row>
        <row r="596">
          <cell r="A596" t="str">
            <v>S160</v>
          </cell>
        </row>
        <row r="597">
          <cell r="A597" t="str">
            <v>S160A</v>
          </cell>
        </row>
        <row r="598">
          <cell r="A598" t="str">
            <v>S46</v>
          </cell>
        </row>
        <row r="599">
          <cell r="A599" t="str">
            <v>S47</v>
          </cell>
        </row>
        <row r="600">
          <cell r="A600" t="str">
            <v>S48</v>
          </cell>
        </row>
        <row r="601">
          <cell r="A601" t="str">
            <v>S48A</v>
          </cell>
        </row>
        <row r="602">
          <cell r="A602" t="str">
            <v>S48B</v>
          </cell>
        </row>
        <row r="603">
          <cell r="A603" t="str">
            <v>S214</v>
          </cell>
        </row>
        <row r="604">
          <cell r="A604" t="str">
            <v>S114</v>
          </cell>
        </row>
        <row r="605">
          <cell r="A605" t="str">
            <v>S41</v>
          </cell>
        </row>
        <row r="606">
          <cell r="A606" t="str">
            <v>S120</v>
          </cell>
        </row>
        <row r="607">
          <cell r="A607" t="str">
            <v>S171</v>
          </cell>
        </row>
        <row r="608">
          <cell r="A608" t="str">
            <v>S09</v>
          </cell>
        </row>
        <row r="609">
          <cell r="A609" t="str">
            <v>S09A</v>
          </cell>
        </row>
        <row r="610">
          <cell r="A610" t="str">
            <v>S09B</v>
          </cell>
        </row>
        <row r="611">
          <cell r="A611" t="str">
            <v>S09C</v>
          </cell>
        </row>
        <row r="612">
          <cell r="A612" t="str">
            <v>S132</v>
          </cell>
        </row>
        <row r="613">
          <cell r="A613" t="str">
            <v>S242</v>
          </cell>
        </row>
        <row r="614">
          <cell r="A614" t="str">
            <v>S241</v>
          </cell>
        </row>
        <row r="615">
          <cell r="A615" t="str">
            <v>S42</v>
          </cell>
        </row>
        <row r="616">
          <cell r="A616" t="str">
            <v>S43</v>
          </cell>
        </row>
        <row r="617">
          <cell r="A617" t="str">
            <v>S44</v>
          </cell>
        </row>
        <row r="618">
          <cell r="A618" t="str">
            <v>S56</v>
          </cell>
        </row>
        <row r="619">
          <cell r="A619" t="str">
            <v>S71</v>
          </cell>
        </row>
        <row r="620">
          <cell r="A620" t="str">
            <v>S71A</v>
          </cell>
        </row>
        <row r="621">
          <cell r="A621" t="str">
            <v>S71B</v>
          </cell>
        </row>
        <row r="622">
          <cell r="A622" t="str">
            <v>S71C</v>
          </cell>
        </row>
        <row r="623">
          <cell r="A623" t="str">
            <v>S72</v>
          </cell>
        </row>
        <row r="624">
          <cell r="A624" t="str">
            <v>S45</v>
          </cell>
        </row>
        <row r="625">
          <cell r="A625" t="str">
            <v>S121</v>
          </cell>
        </row>
        <row r="626">
          <cell r="A626" t="str">
            <v>S228</v>
          </cell>
        </row>
        <row r="627">
          <cell r="A627" t="str">
            <v>S229</v>
          </cell>
        </row>
        <row r="628">
          <cell r="A628" t="str">
            <v>S230</v>
          </cell>
        </row>
        <row r="629">
          <cell r="A629" t="str">
            <v>S20</v>
          </cell>
        </row>
        <row r="630">
          <cell r="A630" t="str">
            <v>S227</v>
          </cell>
        </row>
        <row r="631">
          <cell r="A631" t="str">
            <v>S50</v>
          </cell>
        </row>
        <row r="632">
          <cell r="A632" t="str">
            <v>S162</v>
          </cell>
        </row>
        <row r="633">
          <cell r="A633" t="str">
            <v>S51</v>
          </cell>
        </row>
        <row r="634">
          <cell r="A634" t="str">
            <v>S49</v>
          </cell>
        </row>
        <row r="635">
          <cell r="A635" t="str">
            <v>S52</v>
          </cell>
        </row>
        <row r="636">
          <cell r="A636" t="str">
            <v>S53</v>
          </cell>
        </row>
        <row r="637">
          <cell r="A637" t="str">
            <v>S54</v>
          </cell>
        </row>
        <row r="638">
          <cell r="A638" t="str">
            <v>S154</v>
          </cell>
        </row>
        <row r="639">
          <cell r="A639" t="str">
            <v>S55</v>
          </cell>
        </row>
        <row r="640">
          <cell r="A640" t="str">
            <v>S59</v>
          </cell>
        </row>
        <row r="641">
          <cell r="A641" t="str">
            <v>S58</v>
          </cell>
        </row>
        <row r="642">
          <cell r="A642" t="str">
            <v>S96</v>
          </cell>
        </row>
        <row r="643">
          <cell r="A643" t="str">
            <v>S97</v>
          </cell>
        </row>
        <row r="644">
          <cell r="A644" t="str">
            <v>S57</v>
          </cell>
        </row>
        <row r="645">
          <cell r="A645" t="str">
            <v>S62</v>
          </cell>
        </row>
        <row r="646">
          <cell r="A646" t="str">
            <v>S63</v>
          </cell>
        </row>
        <row r="647">
          <cell r="A647" t="str">
            <v>S61</v>
          </cell>
        </row>
        <row r="648">
          <cell r="A648" t="str">
            <v>S164</v>
          </cell>
        </row>
        <row r="649">
          <cell r="A649" t="str">
            <v>S168</v>
          </cell>
        </row>
        <row r="650">
          <cell r="A650" t="str">
            <v>S199</v>
          </cell>
        </row>
        <row r="651">
          <cell r="A651" t="str">
            <v>S197</v>
          </cell>
        </row>
        <row r="652">
          <cell r="A652" t="str">
            <v>S198</v>
          </cell>
        </row>
        <row r="653">
          <cell r="A653" t="str">
            <v>S75</v>
          </cell>
        </row>
        <row r="654">
          <cell r="A654" t="str">
            <v>S141</v>
          </cell>
        </row>
        <row r="655">
          <cell r="A655" t="str">
            <v>S161</v>
          </cell>
        </row>
        <row r="656">
          <cell r="A656" t="str">
            <v>S66</v>
          </cell>
        </row>
        <row r="657">
          <cell r="A657" t="str">
            <v>S67</v>
          </cell>
        </row>
        <row r="658">
          <cell r="A658" t="str">
            <v>S68</v>
          </cell>
        </row>
        <row r="659">
          <cell r="A659" t="str">
            <v>S69</v>
          </cell>
        </row>
        <row r="660">
          <cell r="A660" t="str">
            <v>S215</v>
          </cell>
        </row>
        <row r="661">
          <cell r="A661" t="str">
            <v>S240</v>
          </cell>
        </row>
        <row r="662">
          <cell r="A662" t="str">
            <v>S127</v>
          </cell>
        </row>
        <row r="663">
          <cell r="A663" t="str">
            <v>S128</v>
          </cell>
        </row>
        <row r="664">
          <cell r="A664" t="str">
            <v>S64</v>
          </cell>
        </row>
        <row r="665">
          <cell r="A665" t="str">
            <v>S64A</v>
          </cell>
        </row>
        <row r="666">
          <cell r="A666" t="str">
            <v>S64B</v>
          </cell>
        </row>
        <row r="667">
          <cell r="A667" t="str">
            <v>S64C</v>
          </cell>
        </row>
        <row r="668">
          <cell r="A668" t="str">
            <v>S64D</v>
          </cell>
        </row>
        <row r="669">
          <cell r="A669" t="str">
            <v>S64E</v>
          </cell>
        </row>
        <row r="670">
          <cell r="A670" t="str">
            <v>S64F</v>
          </cell>
        </row>
        <row r="671">
          <cell r="A671" t="str">
            <v>S64G</v>
          </cell>
        </row>
        <row r="672">
          <cell r="A672" t="str">
            <v>S70</v>
          </cell>
        </row>
        <row r="673">
          <cell r="A673" t="str">
            <v>S73</v>
          </cell>
        </row>
        <row r="674">
          <cell r="A674" t="str">
            <v>S74</v>
          </cell>
        </row>
        <row r="675">
          <cell r="A675" t="str">
            <v>S95</v>
          </cell>
        </row>
        <row r="676">
          <cell r="A676" t="str">
            <v>S95A</v>
          </cell>
        </row>
        <row r="677">
          <cell r="A677" t="str">
            <v>S184</v>
          </cell>
        </row>
        <row r="678">
          <cell r="A678" t="str">
            <v>S185</v>
          </cell>
        </row>
        <row r="679">
          <cell r="A679" t="str">
            <v>S238</v>
          </cell>
        </row>
        <row r="680">
          <cell r="A680" t="str">
            <v>S77</v>
          </cell>
        </row>
        <row r="681">
          <cell r="A681" t="str">
            <v>S119</v>
          </cell>
        </row>
        <row r="682">
          <cell r="A682" t="str">
            <v>S76</v>
          </cell>
        </row>
        <row r="683">
          <cell r="A683" t="str">
            <v>S80</v>
          </cell>
        </row>
        <row r="684">
          <cell r="A684" t="str">
            <v>S78</v>
          </cell>
        </row>
        <row r="685">
          <cell r="A685" t="str">
            <v>S147</v>
          </cell>
        </row>
        <row r="686">
          <cell r="A686" t="str">
            <v>S79</v>
          </cell>
        </row>
        <row r="687">
          <cell r="A687" t="str">
            <v>S148</v>
          </cell>
        </row>
        <row r="688">
          <cell r="A688" t="str">
            <v>S194</v>
          </cell>
        </row>
        <row r="689">
          <cell r="A689" t="str">
            <v>S216</v>
          </cell>
        </row>
        <row r="690">
          <cell r="A690" t="str">
            <v>S236</v>
          </cell>
        </row>
        <row r="691">
          <cell r="A691" t="str">
            <v>S81</v>
          </cell>
        </row>
        <row r="692">
          <cell r="A692" t="str">
            <v>S82</v>
          </cell>
        </row>
        <row r="693">
          <cell r="A693" t="str">
            <v>S190</v>
          </cell>
        </row>
        <row r="694">
          <cell r="A694" t="str">
            <v>S191</v>
          </cell>
        </row>
        <row r="695">
          <cell r="A695" t="str">
            <v>S237</v>
          </cell>
        </row>
        <row r="696">
          <cell r="A696" t="str">
            <v>S192</v>
          </cell>
        </row>
        <row r="697">
          <cell r="A697" t="str">
            <v>S189</v>
          </cell>
        </row>
        <row r="698">
          <cell r="A698" t="str">
            <v>S223</v>
          </cell>
        </row>
        <row r="699">
          <cell r="A699" t="str">
            <v>S83</v>
          </cell>
        </row>
        <row r="700">
          <cell r="A700" t="str">
            <v>S176</v>
          </cell>
        </row>
        <row r="701">
          <cell r="A701" t="str">
            <v>S175</v>
          </cell>
        </row>
        <row r="702">
          <cell r="A702" t="str">
            <v>S174</v>
          </cell>
        </row>
        <row r="703">
          <cell r="A703" t="str">
            <v>S193</v>
          </cell>
        </row>
        <row r="704">
          <cell r="A704" t="str">
            <v>S84</v>
          </cell>
        </row>
        <row r="705">
          <cell r="A705" t="str">
            <v>S85</v>
          </cell>
        </row>
        <row r="706">
          <cell r="A706" t="str">
            <v>S86</v>
          </cell>
        </row>
        <row r="707">
          <cell r="A707" t="str">
            <v>S137</v>
          </cell>
        </row>
        <row r="708">
          <cell r="A708" t="str">
            <v>S244</v>
          </cell>
        </row>
        <row r="709">
          <cell r="A709" t="str">
            <v>S245</v>
          </cell>
        </row>
        <row r="710">
          <cell r="A710" t="str">
            <v>S246</v>
          </cell>
        </row>
        <row r="711">
          <cell r="A711" t="str">
            <v>S247</v>
          </cell>
        </row>
        <row r="712">
          <cell r="A712" t="str">
            <v>S248</v>
          </cell>
        </row>
        <row r="713">
          <cell r="A713" t="str">
            <v>T</v>
          </cell>
        </row>
        <row r="714">
          <cell r="A714" t="str">
            <v>T13</v>
          </cell>
        </row>
        <row r="715">
          <cell r="A715" t="str">
            <v>T14</v>
          </cell>
        </row>
        <row r="716">
          <cell r="A716" t="str">
            <v>T15</v>
          </cell>
        </row>
        <row r="717">
          <cell r="A717" t="str">
            <v>T02</v>
          </cell>
        </row>
        <row r="718">
          <cell r="A718" t="str">
            <v>T03</v>
          </cell>
        </row>
        <row r="719">
          <cell r="A719" t="str">
            <v>T12</v>
          </cell>
        </row>
        <row r="720">
          <cell r="A720" t="str">
            <v>T01</v>
          </cell>
        </row>
        <row r="721">
          <cell r="A721" t="str">
            <v>T05</v>
          </cell>
        </row>
        <row r="722">
          <cell r="A722" t="str">
            <v>T09</v>
          </cell>
        </row>
        <row r="723">
          <cell r="A723" t="str">
            <v>T10</v>
          </cell>
        </row>
        <row r="724">
          <cell r="A724" t="str">
            <v>T11</v>
          </cell>
        </row>
        <row r="725">
          <cell r="A725" t="str">
            <v>T06</v>
          </cell>
        </row>
        <row r="726">
          <cell r="A726" t="str">
            <v>T08</v>
          </cell>
        </row>
        <row r="727">
          <cell r="A727" t="str">
            <v>T16</v>
          </cell>
        </row>
        <row r="728">
          <cell r="A728" t="str">
            <v>T07</v>
          </cell>
        </row>
        <row r="729">
          <cell r="A729" t="str">
            <v>T04</v>
          </cell>
        </row>
        <row r="730">
          <cell r="A730" t="str">
            <v>T17</v>
          </cell>
        </row>
        <row r="731">
          <cell r="A731" t="str">
            <v>T18</v>
          </cell>
        </row>
        <row r="732">
          <cell r="A732" t="str">
            <v>T19</v>
          </cell>
        </row>
        <row r="733">
          <cell r="A733" t="str">
            <v>T20</v>
          </cell>
        </row>
        <row r="734">
          <cell r="A734" t="str">
            <v>T21</v>
          </cell>
        </row>
        <row r="735">
          <cell r="A735" t="str">
            <v>W</v>
          </cell>
        </row>
        <row r="736">
          <cell r="A736" t="str">
            <v>W13</v>
          </cell>
        </row>
        <row r="737">
          <cell r="A737" t="str">
            <v>W21</v>
          </cell>
        </row>
        <row r="738">
          <cell r="A738" t="str">
            <v>W22</v>
          </cell>
        </row>
        <row r="739">
          <cell r="A739" t="str">
            <v>W01</v>
          </cell>
        </row>
        <row r="740">
          <cell r="A740" t="str">
            <v>W02</v>
          </cell>
        </row>
        <row r="741">
          <cell r="A741" t="str">
            <v>W04</v>
          </cell>
        </row>
        <row r="742">
          <cell r="A742" t="str">
            <v>W34</v>
          </cell>
        </row>
        <row r="743">
          <cell r="A743" t="str">
            <v>W33</v>
          </cell>
        </row>
        <row r="744">
          <cell r="A744" t="str">
            <v>W32</v>
          </cell>
        </row>
        <row r="745">
          <cell r="A745" t="str">
            <v>W31</v>
          </cell>
        </row>
        <row r="746">
          <cell r="A746" t="str">
            <v>W36</v>
          </cell>
        </row>
        <row r="747">
          <cell r="A747" t="str">
            <v>W35</v>
          </cell>
        </row>
        <row r="748">
          <cell r="A748" t="str">
            <v>W20</v>
          </cell>
        </row>
        <row r="749">
          <cell r="A749" t="str">
            <v>W05</v>
          </cell>
        </row>
        <row r="750">
          <cell r="A750" t="str">
            <v>W25</v>
          </cell>
        </row>
        <row r="751">
          <cell r="A751" t="str">
            <v>W23</v>
          </cell>
        </row>
        <row r="752">
          <cell r="A752" t="str">
            <v>W26</v>
          </cell>
        </row>
        <row r="753">
          <cell r="A753" t="str">
            <v>W24</v>
          </cell>
        </row>
        <row r="754">
          <cell r="A754" t="str">
            <v>W29</v>
          </cell>
        </row>
        <row r="755">
          <cell r="A755" t="str">
            <v>W27</v>
          </cell>
        </row>
        <row r="756">
          <cell r="A756" t="str">
            <v>W30</v>
          </cell>
        </row>
        <row r="757">
          <cell r="A757" t="str">
            <v>W28</v>
          </cell>
        </row>
        <row r="758">
          <cell r="A758" t="str">
            <v>W12</v>
          </cell>
        </row>
        <row r="759">
          <cell r="A759" t="str">
            <v>W06</v>
          </cell>
        </row>
        <row r="760">
          <cell r="A760" t="str">
            <v>W09</v>
          </cell>
        </row>
        <row r="761">
          <cell r="A761" t="str">
            <v>W17</v>
          </cell>
        </row>
        <row r="762">
          <cell r="A762" t="str">
            <v>W16</v>
          </cell>
        </row>
        <row r="763">
          <cell r="A763" t="str">
            <v>W18</v>
          </cell>
        </row>
        <row r="764">
          <cell r="A764" t="str">
            <v>W19</v>
          </cell>
        </row>
        <row r="765">
          <cell r="A765" t="str">
            <v>W37</v>
          </cell>
        </row>
        <row r="766">
          <cell r="A766" t="str">
            <v>W38</v>
          </cell>
        </row>
        <row r="767">
          <cell r="A767" t="str">
            <v>W39</v>
          </cell>
        </row>
        <row r="768">
          <cell r="A768" t="str">
            <v>W40</v>
          </cell>
        </row>
        <row r="769">
          <cell r="A769" t="str">
            <v>W41</v>
          </cell>
        </row>
        <row r="770">
          <cell r="A770" t="str">
            <v>X</v>
          </cell>
        </row>
        <row r="771">
          <cell r="A771" t="str">
            <v>X17</v>
          </cell>
        </row>
        <row r="772">
          <cell r="A772" t="str">
            <v>X01</v>
          </cell>
        </row>
        <row r="773">
          <cell r="A773" t="str">
            <v>X04</v>
          </cell>
        </row>
        <row r="774">
          <cell r="A774" t="str">
            <v>X03</v>
          </cell>
        </row>
        <row r="775">
          <cell r="A775" t="str">
            <v>X02</v>
          </cell>
        </row>
        <row r="776">
          <cell r="A776" t="str">
            <v>X05</v>
          </cell>
        </row>
        <row r="777">
          <cell r="A777" t="str">
            <v>X06</v>
          </cell>
        </row>
        <row r="778">
          <cell r="A778" t="str">
            <v>X15</v>
          </cell>
        </row>
        <row r="779">
          <cell r="A779" t="str">
            <v>X12</v>
          </cell>
        </row>
        <row r="780">
          <cell r="A780" t="str">
            <v>X11</v>
          </cell>
        </row>
        <row r="781">
          <cell r="A781" t="str">
            <v>X22</v>
          </cell>
        </row>
        <row r="782">
          <cell r="A782" t="str">
            <v>X07</v>
          </cell>
        </row>
        <row r="783">
          <cell r="A783" t="str">
            <v>X23</v>
          </cell>
        </row>
        <row r="784">
          <cell r="A784" t="str">
            <v>X24</v>
          </cell>
        </row>
        <row r="785">
          <cell r="A785" t="str">
            <v>X25</v>
          </cell>
        </row>
        <row r="786">
          <cell r="A786" t="str">
            <v>X14</v>
          </cell>
        </row>
        <row r="787">
          <cell r="A787" t="str">
            <v>X08</v>
          </cell>
        </row>
        <row r="788">
          <cell r="A788" t="str">
            <v>X09</v>
          </cell>
        </row>
        <row r="789">
          <cell r="A789" t="str">
            <v>X16</v>
          </cell>
        </row>
        <row r="790">
          <cell r="A790" t="str">
            <v>X21</v>
          </cell>
        </row>
        <row r="791">
          <cell r="A791" t="str">
            <v>X20</v>
          </cell>
        </row>
        <row r="792">
          <cell r="A792" t="str">
            <v>X10</v>
          </cell>
        </row>
        <row r="793">
          <cell r="A793" t="str">
            <v>X18</v>
          </cell>
        </row>
        <row r="794">
          <cell r="A794" t="str">
            <v>X19</v>
          </cell>
        </row>
        <row r="795">
          <cell r="A795" t="str">
            <v>X13</v>
          </cell>
        </row>
        <row r="796">
          <cell r="A796" t="str">
            <v>X27</v>
          </cell>
        </row>
        <row r="797">
          <cell r="A797" t="str">
            <v>X28</v>
          </cell>
        </row>
        <row r="798">
          <cell r="A798" t="str">
            <v>X29</v>
          </cell>
        </row>
        <row r="802">
          <cell r="A802" t="str">
            <v>Y</v>
          </cell>
        </row>
        <row r="803">
          <cell r="A803" t="str">
            <v>Y19</v>
          </cell>
        </row>
        <row r="804">
          <cell r="A804" t="str">
            <v>Y18</v>
          </cell>
        </row>
        <row r="805">
          <cell r="A805" t="str">
            <v>Y01</v>
          </cell>
        </row>
        <row r="806">
          <cell r="A806" t="str">
            <v>Y02</v>
          </cell>
        </row>
        <row r="807">
          <cell r="A807" t="str">
            <v>Y04</v>
          </cell>
        </row>
        <row r="808">
          <cell r="A808" t="str">
            <v>Y05</v>
          </cell>
        </row>
        <row r="809">
          <cell r="A809" t="str">
            <v>Y37</v>
          </cell>
        </row>
        <row r="810">
          <cell r="A810" t="str">
            <v>Y37A</v>
          </cell>
        </row>
        <row r="811">
          <cell r="A811" t="str">
            <v>Y37B</v>
          </cell>
        </row>
        <row r="812">
          <cell r="A812" t="str">
            <v>Y37C</v>
          </cell>
        </row>
        <row r="813">
          <cell r="A813" t="str">
            <v>Y15</v>
          </cell>
        </row>
        <row r="814">
          <cell r="A814" t="str">
            <v>Y06</v>
          </cell>
        </row>
        <row r="815">
          <cell r="A815" t="str">
            <v>Y07</v>
          </cell>
        </row>
        <row r="816">
          <cell r="A816" t="str">
            <v>Y10</v>
          </cell>
        </row>
        <row r="817">
          <cell r="A817" t="str">
            <v>Y08</v>
          </cell>
        </row>
        <row r="818">
          <cell r="A818" t="str">
            <v>Y14</v>
          </cell>
        </row>
        <row r="819">
          <cell r="A819" t="str">
            <v>Y35</v>
          </cell>
        </row>
        <row r="820">
          <cell r="A820" t="str">
            <v>Y36</v>
          </cell>
        </row>
        <row r="821">
          <cell r="A821" t="str">
            <v>Y03</v>
          </cell>
        </row>
        <row r="822">
          <cell r="A822" t="str">
            <v>Y03A</v>
          </cell>
        </row>
        <row r="823">
          <cell r="A823" t="str">
            <v>Y17</v>
          </cell>
        </row>
        <row r="824">
          <cell r="A824" t="str">
            <v>Y17B</v>
          </cell>
        </row>
        <row r="825">
          <cell r="A825" t="str">
            <v>Y17C</v>
          </cell>
        </row>
        <row r="826">
          <cell r="A826" t="str">
            <v>Y16</v>
          </cell>
        </row>
        <row r="827">
          <cell r="A827" t="str">
            <v>Y11</v>
          </cell>
        </row>
        <row r="828">
          <cell r="A828" t="str">
            <v>Y39</v>
          </cell>
        </row>
        <row r="829">
          <cell r="A829" t="str">
            <v>Y38</v>
          </cell>
        </row>
        <row r="830">
          <cell r="A830" t="str">
            <v>Y41</v>
          </cell>
        </row>
        <row r="831">
          <cell r="A831" t="str">
            <v>Y09</v>
          </cell>
        </row>
        <row r="832">
          <cell r="A832" t="str">
            <v>Y40</v>
          </cell>
        </row>
        <row r="833">
          <cell r="A833" t="str">
            <v>Y30</v>
          </cell>
        </row>
        <row r="834">
          <cell r="A834" t="str">
            <v>Y28</v>
          </cell>
        </row>
        <row r="835">
          <cell r="A835" t="str">
            <v>Y26</v>
          </cell>
        </row>
        <row r="836">
          <cell r="A836" t="str">
            <v>Y29</v>
          </cell>
        </row>
        <row r="837">
          <cell r="A837" t="str">
            <v>Y27</v>
          </cell>
        </row>
        <row r="839">
          <cell r="A839" t="str">
            <v>Y21</v>
          </cell>
        </row>
        <row r="840">
          <cell r="A840" t="str">
            <v>Y12</v>
          </cell>
        </row>
        <row r="841">
          <cell r="A841" t="str">
            <v>Y25</v>
          </cell>
        </row>
        <row r="842">
          <cell r="A842" t="str">
            <v>Y23</v>
          </cell>
        </row>
        <row r="843">
          <cell r="A843" t="str">
            <v>Y20</v>
          </cell>
        </row>
        <row r="844">
          <cell r="A844" t="str">
            <v>Y13</v>
          </cell>
        </row>
        <row r="845">
          <cell r="A845" t="str">
            <v>Y24</v>
          </cell>
        </row>
        <row r="846">
          <cell r="A846" t="str">
            <v>Y22</v>
          </cell>
        </row>
        <row r="847">
          <cell r="A847" t="str">
            <v>Y34</v>
          </cell>
        </row>
        <row r="848">
          <cell r="A848" t="str">
            <v>Y33</v>
          </cell>
        </row>
        <row r="849">
          <cell r="A849" t="str">
            <v>Y31</v>
          </cell>
        </row>
        <row r="850">
          <cell r="A850" t="str">
            <v>Y32</v>
          </cell>
        </row>
        <row r="851">
          <cell r="A851" t="str">
            <v>Y42</v>
          </cell>
        </row>
        <row r="852">
          <cell r="A852" t="str">
            <v>Y43</v>
          </cell>
        </row>
        <row r="853">
          <cell r="A853" t="str">
            <v>Y44</v>
          </cell>
        </row>
        <row r="854">
          <cell r="A854" t="str">
            <v>Y45</v>
          </cell>
        </row>
        <row r="855">
          <cell r="A855" t="str">
            <v>Y46</v>
          </cell>
        </row>
        <row r="856">
          <cell r="A856" t="str">
            <v>Z</v>
          </cell>
        </row>
        <row r="857">
          <cell r="A857" t="str">
            <v>Z02</v>
          </cell>
        </row>
        <row r="858">
          <cell r="A858" t="str">
            <v>Z03</v>
          </cell>
        </row>
        <row r="859">
          <cell r="A859" t="str">
            <v>Z06</v>
          </cell>
        </row>
        <row r="860">
          <cell r="A860" t="str">
            <v>Z05</v>
          </cell>
        </row>
        <row r="861">
          <cell r="A861" t="str">
            <v>Z04</v>
          </cell>
        </row>
        <row r="862">
          <cell r="A862" t="str">
            <v>Z01</v>
          </cell>
        </row>
        <row r="863">
          <cell r="A863" t="str">
            <v>Z07</v>
          </cell>
        </row>
        <row r="864">
          <cell r="A864" t="str">
            <v>Z08</v>
          </cell>
        </row>
        <row r="865">
          <cell r="A865" t="str">
            <v>Z09</v>
          </cell>
        </row>
        <row r="866">
          <cell r="A866" t="str">
            <v>Z10</v>
          </cell>
        </row>
        <row r="867">
          <cell r="A867" t="str">
            <v>Z11</v>
          </cell>
        </row>
        <row r="868">
          <cell r="A868" t="str">
            <v>AA</v>
          </cell>
        </row>
        <row r="869">
          <cell r="A869" t="str">
            <v>AA01</v>
          </cell>
        </row>
        <row r="870">
          <cell r="A870" t="str">
            <v>AA27</v>
          </cell>
        </row>
        <row r="871">
          <cell r="A871" t="str">
            <v>AA03</v>
          </cell>
        </row>
        <row r="872">
          <cell r="A872" t="str">
            <v>AA12</v>
          </cell>
        </row>
        <row r="873">
          <cell r="A873" t="str">
            <v>AA04</v>
          </cell>
        </row>
        <row r="874">
          <cell r="A874" t="str">
            <v>AA31</v>
          </cell>
        </row>
        <row r="875">
          <cell r="A875" t="str">
            <v>AA13</v>
          </cell>
        </row>
        <row r="876">
          <cell r="A876" t="str">
            <v>AA14</v>
          </cell>
        </row>
        <row r="877">
          <cell r="A877" t="str">
            <v>AA22</v>
          </cell>
        </row>
        <row r="878">
          <cell r="A878" t="str">
            <v>AA23</v>
          </cell>
        </row>
        <row r="879">
          <cell r="A879" t="str">
            <v>AA32</v>
          </cell>
        </row>
        <row r="880">
          <cell r="A880" t="str">
            <v>AA33</v>
          </cell>
        </row>
        <row r="881">
          <cell r="A881" t="str">
            <v>AA11</v>
          </cell>
        </row>
        <row r="882">
          <cell r="A882" t="str">
            <v>AA08</v>
          </cell>
        </row>
        <row r="883">
          <cell r="A883" t="str">
            <v>AA20</v>
          </cell>
        </row>
        <row r="884">
          <cell r="A884" t="str">
            <v>AA15</v>
          </cell>
        </row>
        <row r="885">
          <cell r="A885" t="str">
            <v>AA24</v>
          </cell>
        </row>
        <row r="886">
          <cell r="A886" t="str">
            <v>AA29</v>
          </cell>
        </row>
        <row r="887">
          <cell r="A887" t="str">
            <v>AA30</v>
          </cell>
        </row>
        <row r="888">
          <cell r="A888" t="str">
            <v>AA17</v>
          </cell>
        </row>
        <row r="889">
          <cell r="A889" t="str">
            <v>AA21</v>
          </cell>
        </row>
        <row r="890">
          <cell r="A890" t="str">
            <v>AA18</v>
          </cell>
        </row>
        <row r="891">
          <cell r="A891" t="str">
            <v>AA19</v>
          </cell>
        </row>
        <row r="892">
          <cell r="A892" t="str">
            <v>AA02</v>
          </cell>
        </row>
        <row r="893">
          <cell r="A893" t="str">
            <v>AA10</v>
          </cell>
        </row>
        <row r="894">
          <cell r="A894" t="str">
            <v>AA16</v>
          </cell>
        </row>
        <row r="895">
          <cell r="A895" t="str">
            <v>AA06</v>
          </cell>
        </row>
        <row r="896">
          <cell r="A896" t="str">
            <v>AA25</v>
          </cell>
        </row>
        <row r="897">
          <cell r="A897" t="str">
            <v>AA07</v>
          </cell>
        </row>
        <row r="898">
          <cell r="A898" t="str">
            <v>AA09</v>
          </cell>
        </row>
        <row r="899">
          <cell r="A899" t="str">
            <v>AA28</v>
          </cell>
        </row>
        <row r="900">
          <cell r="A900" t="str">
            <v>AA05</v>
          </cell>
        </row>
        <row r="901">
          <cell r="A901" t="str">
            <v>AA26</v>
          </cell>
        </row>
        <row r="902">
          <cell r="A902" t="str">
            <v>RR27</v>
          </cell>
        </row>
        <row r="903">
          <cell r="A903" t="str">
            <v>AA34</v>
          </cell>
        </row>
        <row r="904">
          <cell r="A904" t="str">
            <v>AA35</v>
          </cell>
        </row>
        <row r="905">
          <cell r="A905" t="str">
            <v>AA36</v>
          </cell>
        </row>
        <row r="906">
          <cell r="A906" t="str">
            <v>AA37</v>
          </cell>
        </row>
        <row r="907">
          <cell r="A907" t="str">
            <v>BB</v>
          </cell>
        </row>
        <row r="908">
          <cell r="A908" t="str">
            <v>BB01</v>
          </cell>
        </row>
        <row r="909">
          <cell r="A909" t="str">
            <v>BB03</v>
          </cell>
        </row>
        <row r="910">
          <cell r="A910" t="str">
            <v>BB04</v>
          </cell>
        </row>
        <row r="911">
          <cell r="A911" t="str">
            <v>BB05</v>
          </cell>
        </row>
        <row r="912">
          <cell r="A912" t="str">
            <v>BB669</v>
          </cell>
        </row>
        <row r="913">
          <cell r="A913" t="str">
            <v>BB08</v>
          </cell>
        </row>
        <row r="914">
          <cell r="A914" t="str">
            <v>BB667</v>
          </cell>
        </row>
        <row r="915">
          <cell r="A915" t="str">
            <v>BB11</v>
          </cell>
        </row>
        <row r="916">
          <cell r="A916" t="str">
            <v>BB770</v>
          </cell>
        </row>
        <row r="917">
          <cell r="A917" t="str">
            <v>BB17</v>
          </cell>
        </row>
        <row r="918">
          <cell r="A918" t="str">
            <v>BB675</v>
          </cell>
        </row>
        <row r="919">
          <cell r="A919" t="str">
            <v>BB671</v>
          </cell>
        </row>
        <row r="920">
          <cell r="A920" t="str">
            <v>BB677</v>
          </cell>
        </row>
        <row r="921">
          <cell r="A921" t="str">
            <v>BB679</v>
          </cell>
        </row>
        <row r="922">
          <cell r="A922" t="str">
            <v>BB681</v>
          </cell>
        </row>
        <row r="923">
          <cell r="A923" t="str">
            <v>BB673</v>
          </cell>
        </row>
        <row r="924">
          <cell r="A924" t="str">
            <v>BB687</v>
          </cell>
        </row>
        <row r="925">
          <cell r="A925" t="str">
            <v>BB683</v>
          </cell>
        </row>
        <row r="926">
          <cell r="A926" t="str">
            <v>BB689</v>
          </cell>
        </row>
        <row r="927">
          <cell r="A927" t="str">
            <v>BB691</v>
          </cell>
        </row>
        <row r="928">
          <cell r="A928" t="str">
            <v>BB693</v>
          </cell>
        </row>
        <row r="929">
          <cell r="A929" t="str">
            <v>BB685</v>
          </cell>
        </row>
        <row r="930">
          <cell r="A930" t="str">
            <v>BB695</v>
          </cell>
        </row>
        <row r="931">
          <cell r="A931" t="str">
            <v>BB674</v>
          </cell>
        </row>
        <row r="932">
          <cell r="A932" t="str">
            <v>BB670</v>
          </cell>
        </row>
        <row r="933">
          <cell r="A933" t="str">
            <v>BB676</v>
          </cell>
        </row>
        <row r="934">
          <cell r="A934" t="str">
            <v>BB678</v>
          </cell>
        </row>
        <row r="935">
          <cell r="A935" t="str">
            <v>BB680</v>
          </cell>
        </row>
        <row r="936">
          <cell r="A936" t="str">
            <v>BB672</v>
          </cell>
        </row>
        <row r="937">
          <cell r="A937" t="str">
            <v>BB686</v>
          </cell>
        </row>
        <row r="938">
          <cell r="A938" t="str">
            <v>BB682</v>
          </cell>
        </row>
        <row r="939">
          <cell r="A939" t="str">
            <v>BB688</v>
          </cell>
        </row>
        <row r="940">
          <cell r="A940" t="str">
            <v>BB690</v>
          </cell>
        </row>
        <row r="941">
          <cell r="A941" t="str">
            <v>BB692</v>
          </cell>
        </row>
        <row r="942">
          <cell r="A942" t="str">
            <v>BB684</v>
          </cell>
        </row>
        <row r="943">
          <cell r="A943" t="str">
            <v>BB694</v>
          </cell>
        </row>
        <row r="944">
          <cell r="A944" t="str">
            <v>BB29</v>
          </cell>
        </row>
        <row r="945">
          <cell r="A945" t="str">
            <v>BB31</v>
          </cell>
        </row>
        <row r="946">
          <cell r="A946" t="str">
            <v>BB32</v>
          </cell>
        </row>
        <row r="947">
          <cell r="A947" t="str">
            <v>BB43</v>
          </cell>
        </row>
        <row r="948">
          <cell r="A948" t="str">
            <v>BB47</v>
          </cell>
        </row>
        <row r="949">
          <cell r="A949" t="str">
            <v>BB48</v>
          </cell>
        </row>
        <row r="950">
          <cell r="A950" t="str">
            <v>BB664</v>
          </cell>
        </row>
        <row r="951">
          <cell r="A951" t="str">
            <v>BB51</v>
          </cell>
        </row>
        <row r="952">
          <cell r="A952" t="str">
            <v>BB52</v>
          </cell>
        </row>
        <row r="953">
          <cell r="A953" t="str">
            <v>BB813</v>
          </cell>
        </row>
        <row r="954">
          <cell r="A954" t="str">
            <v>BB811</v>
          </cell>
        </row>
        <row r="955">
          <cell r="A955" t="str">
            <v>BB62</v>
          </cell>
        </row>
        <row r="956">
          <cell r="A956" t="str">
            <v>BB64</v>
          </cell>
        </row>
        <row r="957">
          <cell r="A957" t="str">
            <v>BB810</v>
          </cell>
        </row>
        <row r="958">
          <cell r="A958" t="str">
            <v>BB808</v>
          </cell>
        </row>
        <row r="959">
          <cell r="A959" t="str">
            <v>BB809</v>
          </cell>
        </row>
        <row r="960">
          <cell r="A960" t="str">
            <v>BB806</v>
          </cell>
        </row>
        <row r="961">
          <cell r="A961" t="str">
            <v>BB807</v>
          </cell>
        </row>
        <row r="962">
          <cell r="A962" t="str">
            <v>BB70</v>
          </cell>
        </row>
        <row r="963">
          <cell r="A963" t="str">
            <v>BB696</v>
          </cell>
        </row>
        <row r="964">
          <cell r="A964" t="str">
            <v>BB697</v>
          </cell>
        </row>
        <row r="965">
          <cell r="A965" t="str">
            <v>BB698</v>
          </cell>
        </row>
        <row r="966">
          <cell r="A966" t="str">
            <v>BB699</v>
          </cell>
        </row>
        <row r="967">
          <cell r="A967" t="str">
            <v>BB700</v>
          </cell>
        </row>
        <row r="968">
          <cell r="A968" t="str">
            <v>BB701</v>
          </cell>
        </row>
        <row r="969">
          <cell r="A969" t="str">
            <v>BB74</v>
          </cell>
        </row>
        <row r="970">
          <cell r="A970" t="str">
            <v>BB75</v>
          </cell>
        </row>
        <row r="971">
          <cell r="A971" t="str">
            <v>BB88</v>
          </cell>
        </row>
        <row r="972">
          <cell r="A972" t="str">
            <v>BB656</v>
          </cell>
        </row>
        <row r="973">
          <cell r="A973" t="str">
            <v>BB92</v>
          </cell>
        </row>
        <row r="974">
          <cell r="A974" t="str">
            <v>BB94</v>
          </cell>
        </row>
        <row r="975">
          <cell r="A975" t="str">
            <v>BB97</v>
          </cell>
        </row>
        <row r="976">
          <cell r="A976" t="str">
            <v>BB832</v>
          </cell>
        </row>
        <row r="977">
          <cell r="A977" t="str">
            <v>BB833</v>
          </cell>
        </row>
        <row r="978">
          <cell r="A978" t="str">
            <v>BB831</v>
          </cell>
        </row>
        <row r="979">
          <cell r="A979" t="str">
            <v>BB819</v>
          </cell>
        </row>
        <row r="980">
          <cell r="A980" t="str">
            <v>BB114</v>
          </cell>
        </row>
        <row r="981">
          <cell r="A981" t="str">
            <v>BB117</v>
          </cell>
        </row>
        <row r="982">
          <cell r="A982" t="str">
            <v>BB126</v>
          </cell>
        </row>
        <row r="983">
          <cell r="A983" t="str">
            <v>BB126A</v>
          </cell>
        </row>
        <row r="984">
          <cell r="A984" t="str">
            <v>BB128</v>
          </cell>
        </row>
        <row r="985">
          <cell r="A985" t="str">
            <v>BB157</v>
          </cell>
        </row>
        <row r="986">
          <cell r="A986" t="str">
            <v>BB158</v>
          </cell>
        </row>
        <row r="987">
          <cell r="A987" t="str">
            <v>BB159</v>
          </cell>
        </row>
        <row r="988">
          <cell r="A988" t="str">
            <v>BB160</v>
          </cell>
        </row>
        <row r="989">
          <cell r="A989" t="str">
            <v>BB161</v>
          </cell>
        </row>
        <row r="990">
          <cell r="A990" t="str">
            <v>BB162</v>
          </cell>
        </row>
        <row r="991">
          <cell r="A991" t="str">
            <v>BB163</v>
          </cell>
        </row>
        <row r="992">
          <cell r="A992" t="str">
            <v>BB164</v>
          </cell>
        </row>
        <row r="993">
          <cell r="A993" t="str">
            <v>BB169</v>
          </cell>
        </row>
        <row r="994">
          <cell r="A994" t="str">
            <v>BB170</v>
          </cell>
        </row>
        <row r="995">
          <cell r="A995" t="str">
            <v>BB178</v>
          </cell>
        </row>
        <row r="996">
          <cell r="A996" t="str">
            <v>BB179</v>
          </cell>
        </row>
        <row r="997">
          <cell r="A997" t="str">
            <v>BB182</v>
          </cell>
        </row>
        <row r="998">
          <cell r="A998" t="str">
            <v>BB183</v>
          </cell>
        </row>
        <row r="999">
          <cell r="A999" t="str">
            <v>BB186</v>
          </cell>
        </row>
        <row r="1000">
          <cell r="A1000" t="str">
            <v>BB187</v>
          </cell>
        </row>
        <row r="1001">
          <cell r="A1001" t="str">
            <v>BB188</v>
          </cell>
        </row>
        <row r="1002">
          <cell r="A1002" t="str">
            <v>BB190</v>
          </cell>
        </row>
        <row r="1003">
          <cell r="A1003" t="str">
            <v>BB191</v>
          </cell>
        </row>
        <row r="1004">
          <cell r="A1004" t="str">
            <v>BB198</v>
          </cell>
        </row>
        <row r="1005">
          <cell r="A1005" t="str">
            <v>BB651</v>
          </cell>
        </row>
        <row r="1006">
          <cell r="A1006" t="str">
            <v>BB211</v>
          </cell>
        </row>
        <row r="1007">
          <cell r="A1007" t="str">
            <v>BB220</v>
          </cell>
        </row>
        <row r="1008">
          <cell r="A1008" t="str">
            <v>BB226</v>
          </cell>
        </row>
        <row r="1009">
          <cell r="A1009" t="str">
            <v>BB227</v>
          </cell>
        </row>
        <row r="1010">
          <cell r="A1010" t="str">
            <v>BB228</v>
          </cell>
        </row>
        <row r="1011">
          <cell r="A1011" t="str">
            <v>BB229</v>
          </cell>
        </row>
        <row r="1012">
          <cell r="A1012" t="str">
            <v>BB659</v>
          </cell>
        </row>
        <row r="1013">
          <cell r="A1013" t="str">
            <v>BB233</v>
          </cell>
        </row>
        <row r="1014">
          <cell r="A1014" t="str">
            <v>BB234</v>
          </cell>
        </row>
        <row r="1015">
          <cell r="A1015" t="str">
            <v>BB794</v>
          </cell>
        </row>
        <row r="1016">
          <cell r="A1016" t="str">
            <v>BB796</v>
          </cell>
        </row>
        <row r="1017">
          <cell r="A1017" t="str">
            <v>BB776</v>
          </cell>
        </row>
        <row r="1018">
          <cell r="A1018" t="str">
            <v>BB784</v>
          </cell>
        </row>
        <row r="1019">
          <cell r="A1019" t="str">
            <v>BB780</v>
          </cell>
        </row>
        <row r="1020">
          <cell r="A1020" t="str">
            <v>BB788</v>
          </cell>
        </row>
        <row r="1021">
          <cell r="A1021" t="str">
            <v>BB792</v>
          </cell>
        </row>
        <row r="1022">
          <cell r="A1022" t="str">
            <v>BB774</v>
          </cell>
        </row>
        <row r="1023">
          <cell r="A1023" t="str">
            <v>BB782</v>
          </cell>
        </row>
        <row r="1024">
          <cell r="A1024" t="str">
            <v>BB778</v>
          </cell>
        </row>
        <row r="1025">
          <cell r="A1025" t="str">
            <v>BB786</v>
          </cell>
        </row>
        <row r="1026">
          <cell r="A1026" t="str">
            <v>BB790</v>
          </cell>
        </row>
        <row r="1027">
          <cell r="A1027" t="str">
            <v>BB339</v>
          </cell>
        </row>
        <row r="1028">
          <cell r="A1028" t="str">
            <v>BB244</v>
          </cell>
        </row>
        <row r="1029">
          <cell r="A1029" t="str">
            <v>BB245</v>
          </cell>
        </row>
        <row r="1030">
          <cell r="A1030" t="str">
            <v>BB663</v>
          </cell>
        </row>
        <row r="1031">
          <cell r="A1031" t="str">
            <v>BB662</v>
          </cell>
        </row>
        <row r="1032">
          <cell r="A1032" t="str">
            <v>BB256</v>
          </cell>
        </row>
        <row r="1033">
          <cell r="A1033" t="str">
            <v>BB261</v>
          </cell>
        </row>
        <row r="1034">
          <cell r="A1034" t="str">
            <v>BB263</v>
          </cell>
        </row>
        <row r="1035">
          <cell r="A1035" t="str">
            <v>BB719</v>
          </cell>
        </row>
        <row r="1036">
          <cell r="A1036" t="str">
            <v>BB720</v>
          </cell>
        </row>
        <row r="1037">
          <cell r="A1037" t="str">
            <v>BB721</v>
          </cell>
        </row>
        <row r="1038">
          <cell r="A1038" t="str">
            <v>BB722</v>
          </cell>
        </row>
        <row r="1039">
          <cell r="A1039" t="str">
            <v>BB723</v>
          </cell>
        </row>
        <row r="1040">
          <cell r="A1040" t="str">
            <v>BB724</v>
          </cell>
        </row>
        <row r="1041">
          <cell r="A1041" t="str">
            <v>BB264</v>
          </cell>
        </row>
        <row r="1042">
          <cell r="A1042" t="str">
            <v>BB265</v>
          </cell>
        </row>
        <row r="1043">
          <cell r="A1043" t="str">
            <v>BB268</v>
          </cell>
        </row>
        <row r="1044">
          <cell r="A1044" t="str">
            <v>BB294</v>
          </cell>
        </row>
        <row r="1045">
          <cell r="A1045" t="str">
            <v>BB296</v>
          </cell>
        </row>
        <row r="1046">
          <cell r="A1046" t="str">
            <v>BB297</v>
          </cell>
        </row>
        <row r="1047">
          <cell r="A1047" t="str">
            <v>BB713</v>
          </cell>
        </row>
        <row r="1048">
          <cell r="A1048" t="str">
            <v>BB714</v>
          </cell>
        </row>
        <row r="1049">
          <cell r="A1049" t="str">
            <v>BB715</v>
          </cell>
        </row>
        <row r="1050">
          <cell r="A1050" t="str">
            <v>BB716</v>
          </cell>
        </row>
        <row r="1051">
          <cell r="A1051" t="str">
            <v>BB717</v>
          </cell>
        </row>
        <row r="1052">
          <cell r="A1052" t="str">
            <v>BB718</v>
          </cell>
        </row>
        <row r="1053">
          <cell r="A1053" t="str">
            <v>BB293</v>
          </cell>
        </row>
        <row r="1054">
          <cell r="A1054" t="str">
            <v>BB298</v>
          </cell>
        </row>
        <row r="1055">
          <cell r="A1055" t="str">
            <v>BB302</v>
          </cell>
        </row>
        <row r="1056">
          <cell r="A1056" t="str">
            <v>BB798</v>
          </cell>
        </row>
        <row r="1057">
          <cell r="A1057" t="str">
            <v>BB308</v>
          </cell>
        </row>
        <row r="1058">
          <cell r="A1058" t="str">
            <v>BB312</v>
          </cell>
        </row>
        <row r="1059">
          <cell r="A1059" t="str">
            <v>BB313</v>
          </cell>
        </row>
        <row r="1060">
          <cell r="A1060" t="str">
            <v>BB315</v>
          </cell>
        </row>
        <row r="1061">
          <cell r="A1061" t="str">
            <v>BB712</v>
          </cell>
        </row>
        <row r="1062">
          <cell r="A1062" t="str">
            <v>BB321</v>
          </cell>
        </row>
        <row r="1063">
          <cell r="A1063" t="str">
            <v>BB323</v>
          </cell>
        </row>
        <row r="1064">
          <cell r="A1064" t="str">
            <v>BB328</v>
          </cell>
        </row>
        <row r="1065">
          <cell r="A1065" t="str">
            <v>BB329</v>
          </cell>
        </row>
        <row r="1066">
          <cell r="A1066" t="str">
            <v>BB815</v>
          </cell>
        </row>
        <row r="1067">
          <cell r="A1067" t="str">
            <v>BB814</v>
          </cell>
        </row>
        <row r="1068">
          <cell r="A1068" t="str">
            <v>BB334</v>
          </cell>
        </row>
        <row r="1069">
          <cell r="A1069" t="str">
            <v>BB337</v>
          </cell>
        </row>
        <row r="1070">
          <cell r="A1070" t="str">
            <v>BB665</v>
          </cell>
        </row>
        <row r="1071">
          <cell r="A1071" t="str">
            <v>BB340</v>
          </cell>
        </row>
        <row r="1072">
          <cell r="A1072" t="str">
            <v>BB341</v>
          </cell>
        </row>
        <row r="1073">
          <cell r="A1073" t="str">
            <v>BB344</v>
          </cell>
        </row>
        <row r="1074">
          <cell r="A1074" t="str">
            <v>BB345</v>
          </cell>
        </row>
        <row r="1075">
          <cell r="A1075" t="str">
            <v>BB741</v>
          </cell>
        </row>
        <row r="1076">
          <cell r="A1076" t="str">
            <v>BB744</v>
          </cell>
        </row>
        <row r="1077">
          <cell r="A1077" t="str">
            <v>BB745</v>
          </cell>
        </row>
        <row r="1078">
          <cell r="A1078" t="str">
            <v>BB746</v>
          </cell>
        </row>
        <row r="1079">
          <cell r="A1079" t="str">
            <v>BB747</v>
          </cell>
        </row>
        <row r="1080">
          <cell r="A1080" t="str">
            <v>BB750</v>
          </cell>
        </row>
        <row r="1081">
          <cell r="A1081" t="str">
            <v>BB751</v>
          </cell>
        </row>
        <row r="1082">
          <cell r="A1082" t="str">
            <v>BB752</v>
          </cell>
        </row>
        <row r="1083">
          <cell r="A1083" t="str">
            <v>BB753</v>
          </cell>
        </row>
        <row r="1084">
          <cell r="A1084" t="str">
            <v>BB754</v>
          </cell>
        </row>
        <row r="1085">
          <cell r="A1085" t="str">
            <v>BB758</v>
          </cell>
        </row>
        <row r="1086">
          <cell r="A1086" t="str">
            <v>BB759</v>
          </cell>
        </row>
        <row r="1087">
          <cell r="A1087" t="str">
            <v>BB760</v>
          </cell>
        </row>
        <row r="1088">
          <cell r="A1088" t="str">
            <v>BB761</v>
          </cell>
        </row>
        <row r="1089">
          <cell r="A1089" t="str">
            <v>BB762</v>
          </cell>
        </row>
        <row r="1090">
          <cell r="A1090" t="str">
            <v>BB353</v>
          </cell>
        </row>
        <row r="1091">
          <cell r="A1091" t="str">
            <v>BB354</v>
          </cell>
        </row>
        <row r="1092">
          <cell r="A1092" t="str">
            <v>BB355</v>
          </cell>
        </row>
        <row r="1093">
          <cell r="A1093" t="str">
            <v>BB358</v>
          </cell>
        </row>
        <row r="1094">
          <cell r="A1094" t="str">
            <v>BB359</v>
          </cell>
        </row>
        <row r="1095">
          <cell r="A1095" t="str">
            <v>BB360</v>
          </cell>
        </row>
        <row r="1096">
          <cell r="A1096" t="str">
            <v>BB361</v>
          </cell>
        </row>
        <row r="1097">
          <cell r="A1097" t="str">
            <v>BB364</v>
          </cell>
        </row>
        <row r="1098">
          <cell r="A1098" t="str">
            <v>BB365</v>
          </cell>
        </row>
        <row r="1099">
          <cell r="A1099" t="str">
            <v>BB366</v>
          </cell>
        </row>
        <row r="1100">
          <cell r="A1100" t="str">
            <v>BB367</v>
          </cell>
        </row>
        <row r="1101">
          <cell r="A1101" t="str">
            <v>BB368</v>
          </cell>
        </row>
        <row r="1102">
          <cell r="A1102" t="str">
            <v>BB372</v>
          </cell>
        </row>
        <row r="1103">
          <cell r="A1103" t="str">
            <v>BB373</v>
          </cell>
        </row>
        <row r="1104">
          <cell r="A1104" t="str">
            <v>BB374</v>
          </cell>
        </row>
        <row r="1105">
          <cell r="A1105" t="str">
            <v>BB375</v>
          </cell>
        </row>
        <row r="1106">
          <cell r="A1106" t="str">
            <v>BB376</v>
          </cell>
        </row>
        <row r="1107">
          <cell r="A1107" t="str">
            <v>BB399</v>
          </cell>
        </row>
        <row r="1108">
          <cell r="A1108" t="str">
            <v>BB378</v>
          </cell>
        </row>
        <row r="1109">
          <cell r="A1109" t="str">
            <v>BB379</v>
          </cell>
        </row>
        <row r="1110">
          <cell r="A1110" t="str">
            <v>BB380</v>
          </cell>
        </row>
        <row r="1111">
          <cell r="A1111" t="str">
            <v>BB381</v>
          </cell>
        </row>
        <row r="1112">
          <cell r="A1112" t="str">
            <v>BB382</v>
          </cell>
        </row>
        <row r="1113">
          <cell r="A1113" t="str">
            <v>BB383</v>
          </cell>
        </row>
        <row r="1114">
          <cell r="A1114" t="str">
            <v>BB384</v>
          </cell>
        </row>
        <row r="1115">
          <cell r="A1115" t="str">
            <v>BB385</v>
          </cell>
        </row>
        <row r="1116">
          <cell r="A1116" t="str">
            <v>BB386</v>
          </cell>
        </row>
        <row r="1117">
          <cell r="A1117" t="str">
            <v>BB390</v>
          </cell>
        </row>
        <row r="1118">
          <cell r="A1118" t="str">
            <v>BB393</v>
          </cell>
        </row>
        <row r="1119">
          <cell r="A1119" t="str">
            <v>BB394</v>
          </cell>
        </row>
        <row r="1120">
          <cell r="A1120" t="str">
            <v>BB395</v>
          </cell>
        </row>
        <row r="1121">
          <cell r="A1121" t="str">
            <v>BB396</v>
          </cell>
        </row>
        <row r="1122">
          <cell r="A1122" t="str">
            <v>BB764</v>
          </cell>
        </row>
        <row r="1123">
          <cell r="A1123" t="str">
            <v>BB401</v>
          </cell>
        </row>
        <row r="1124">
          <cell r="A1124" t="str">
            <v>BB407</v>
          </cell>
        </row>
        <row r="1125">
          <cell r="A1125" t="str">
            <v>BB402</v>
          </cell>
        </row>
        <row r="1126">
          <cell r="A1126" t="str">
            <v>BB403</v>
          </cell>
        </row>
        <row r="1127">
          <cell r="A1127" t="str">
            <v>BB404</v>
          </cell>
        </row>
        <row r="1128">
          <cell r="A1128" t="str">
            <v>BB405</v>
          </cell>
        </row>
        <row r="1129">
          <cell r="A1129" t="str">
            <v>BB406</v>
          </cell>
        </row>
        <row r="1130">
          <cell r="A1130" t="str">
            <v>BB767</v>
          </cell>
        </row>
        <row r="1131">
          <cell r="A1131" t="str">
            <v>BB768</v>
          </cell>
        </row>
        <row r="1132">
          <cell r="A1132" t="str">
            <v>BB765</v>
          </cell>
        </row>
        <row r="1133">
          <cell r="A1133" t="str">
            <v>BB766</v>
          </cell>
        </row>
        <row r="1134">
          <cell r="A1134" t="str">
            <v>BB429</v>
          </cell>
        </row>
        <row r="1135">
          <cell r="A1135" t="str">
            <v>BB430</v>
          </cell>
        </row>
        <row r="1136">
          <cell r="A1136" t="str">
            <v>BB431</v>
          </cell>
        </row>
        <row r="1137">
          <cell r="A1137" t="str">
            <v>BB432</v>
          </cell>
        </row>
        <row r="1138">
          <cell r="A1138" t="str">
            <v>BB802</v>
          </cell>
        </row>
        <row r="1139">
          <cell r="A1139" t="str">
            <v>BB800</v>
          </cell>
        </row>
        <row r="1140">
          <cell r="A1140" t="str">
            <v>BB801</v>
          </cell>
        </row>
        <row r="1141">
          <cell r="A1141" t="str">
            <v>BB803</v>
          </cell>
        </row>
        <row r="1142">
          <cell r="A1142" t="str">
            <v>BB817</v>
          </cell>
        </row>
        <row r="1143">
          <cell r="A1143" t="str">
            <v>BB818</v>
          </cell>
        </row>
        <row r="1144">
          <cell r="A1144" t="str">
            <v>BB804</v>
          </cell>
        </row>
        <row r="1145">
          <cell r="A1145" t="str">
            <v>BB805</v>
          </cell>
        </row>
        <row r="1146">
          <cell r="A1146" t="str">
            <v>BB805A</v>
          </cell>
        </row>
        <row r="1147">
          <cell r="A1147" t="str">
            <v>BB704</v>
          </cell>
        </row>
        <row r="1148">
          <cell r="A1148" t="str">
            <v>BB705</v>
          </cell>
        </row>
        <row r="1149">
          <cell r="A1149" t="str">
            <v>BB706</v>
          </cell>
        </row>
        <row r="1150">
          <cell r="A1150" t="str">
            <v>BB707</v>
          </cell>
        </row>
        <row r="1151">
          <cell r="A1151" t="str">
            <v>BB708</v>
          </cell>
        </row>
        <row r="1152">
          <cell r="A1152" t="str">
            <v>BB709</v>
          </cell>
        </row>
        <row r="1153">
          <cell r="A1153" t="str">
            <v>BB443</v>
          </cell>
        </row>
        <row r="1154">
          <cell r="A1154" t="str">
            <v>BB711</v>
          </cell>
        </row>
        <row r="1155">
          <cell r="A1155" t="str">
            <v>BB452</v>
          </cell>
        </row>
        <row r="1156">
          <cell r="A1156" t="str">
            <v>BB453</v>
          </cell>
        </row>
        <row r="1157">
          <cell r="A1157" t="str">
            <v>BB455</v>
          </cell>
        </row>
        <row r="1158">
          <cell r="A1158" t="str">
            <v>BB459</v>
          </cell>
        </row>
        <row r="1159">
          <cell r="A1159" t="str">
            <v>BB461</v>
          </cell>
        </row>
        <row r="1160">
          <cell r="A1160" t="str">
            <v>BB462</v>
          </cell>
        </row>
        <row r="1161">
          <cell r="A1161" t="str">
            <v>BB710</v>
          </cell>
        </row>
        <row r="1162">
          <cell r="A1162" t="str">
            <v>BB465</v>
          </cell>
        </row>
        <row r="1163">
          <cell r="A1163" t="str">
            <v>BB468</v>
          </cell>
        </row>
        <row r="1164">
          <cell r="A1164" t="str">
            <v>BB480</v>
          </cell>
        </row>
        <row r="1165">
          <cell r="A1165" t="str">
            <v>BB812</v>
          </cell>
        </row>
        <row r="1166">
          <cell r="A1166" t="str">
            <v>BB485</v>
          </cell>
        </row>
        <row r="1167">
          <cell r="A1167" t="str">
            <v>BB487</v>
          </cell>
        </row>
        <row r="1168">
          <cell r="A1168" t="str">
            <v>BB486</v>
          </cell>
        </row>
        <row r="1169">
          <cell r="A1169" t="str">
            <v>BB488</v>
          </cell>
        </row>
        <row r="1170">
          <cell r="A1170" t="str">
            <v>BB489</v>
          </cell>
        </row>
        <row r="1171">
          <cell r="A1171" t="str">
            <v>BB490</v>
          </cell>
        </row>
        <row r="1172">
          <cell r="A1172" t="str">
            <v>BB491</v>
          </cell>
        </row>
        <row r="1173">
          <cell r="A1173" t="str">
            <v>BB493</v>
          </cell>
        </row>
        <row r="1174">
          <cell r="A1174" t="str">
            <v>BB494</v>
          </cell>
        </row>
        <row r="1175">
          <cell r="A1175" t="str">
            <v>BB492</v>
          </cell>
        </row>
        <row r="1176">
          <cell r="A1176" t="str">
            <v>BB650</v>
          </cell>
        </row>
        <row r="1177">
          <cell r="A1177" t="str">
            <v>BB827</v>
          </cell>
        </row>
        <row r="1178">
          <cell r="A1178" t="str">
            <v>BB822</v>
          </cell>
        </row>
        <row r="1179">
          <cell r="A1179" t="str">
            <v>BB820</v>
          </cell>
        </row>
        <row r="1180">
          <cell r="A1180" t="str">
            <v>BB821</v>
          </cell>
        </row>
        <row r="1181">
          <cell r="A1181" t="str">
            <v>BB518</v>
          </cell>
        </row>
        <row r="1182">
          <cell r="A1182" t="str">
            <v>BB523</v>
          </cell>
        </row>
        <row r="1183">
          <cell r="A1183" t="str">
            <v>BB533</v>
          </cell>
        </row>
        <row r="1184">
          <cell r="A1184" t="str">
            <v>BB737</v>
          </cell>
        </row>
        <row r="1185">
          <cell r="A1185" t="str">
            <v>BB825</v>
          </cell>
        </row>
        <row r="1186">
          <cell r="A1186" t="str">
            <v>BB826</v>
          </cell>
        </row>
        <row r="1187">
          <cell r="A1187" t="str">
            <v>BB823</v>
          </cell>
        </row>
        <row r="1188">
          <cell r="A1188" t="str">
            <v>BB824</v>
          </cell>
        </row>
        <row r="1189">
          <cell r="A1189" t="str">
            <v>BB738</v>
          </cell>
        </row>
        <row r="1190">
          <cell r="A1190" t="str">
            <v>BB537</v>
          </cell>
        </row>
        <row r="1191">
          <cell r="A1191" t="str">
            <v>BB540</v>
          </cell>
        </row>
        <row r="1192">
          <cell r="A1192" t="str">
            <v>BB541</v>
          </cell>
        </row>
        <row r="1193">
          <cell r="A1193" t="str">
            <v>BB542</v>
          </cell>
        </row>
        <row r="1194">
          <cell r="A1194" t="str">
            <v>BB543</v>
          </cell>
        </row>
        <row r="1195">
          <cell r="A1195" t="str">
            <v>BB544</v>
          </cell>
        </row>
        <row r="1196">
          <cell r="A1196" t="str">
            <v>BB546</v>
          </cell>
        </row>
        <row r="1197">
          <cell r="A1197" t="str">
            <v>BB547</v>
          </cell>
        </row>
        <row r="1198">
          <cell r="A1198" t="str">
            <v>BB548</v>
          </cell>
        </row>
        <row r="1199">
          <cell r="A1199" t="str">
            <v>BB549</v>
          </cell>
        </row>
        <row r="1200">
          <cell r="A1200" t="str">
            <v>BB550</v>
          </cell>
        </row>
        <row r="1201">
          <cell r="A1201" t="str">
            <v>BB551</v>
          </cell>
        </row>
        <row r="1202">
          <cell r="A1202" t="str">
            <v>BB552</v>
          </cell>
        </row>
        <row r="1203">
          <cell r="A1203" t="str">
            <v>BB553</v>
          </cell>
        </row>
        <row r="1204">
          <cell r="A1204" t="str">
            <v>BB740</v>
          </cell>
        </row>
        <row r="1205">
          <cell r="A1205" t="str">
            <v>BB739</v>
          </cell>
        </row>
        <row r="1206">
          <cell r="A1206" t="str">
            <v>BB554</v>
          </cell>
        </row>
        <row r="1207">
          <cell r="A1207" t="str">
            <v>BB556</v>
          </cell>
        </row>
        <row r="1208">
          <cell r="A1208" t="str">
            <v>BB731</v>
          </cell>
        </row>
        <row r="1209">
          <cell r="A1209" t="str">
            <v>BB732</v>
          </cell>
        </row>
        <row r="1210">
          <cell r="A1210" t="str">
            <v>BB733</v>
          </cell>
        </row>
        <row r="1211">
          <cell r="A1211" t="str">
            <v>BB734</v>
          </cell>
        </row>
        <row r="1212">
          <cell r="A1212" t="str">
            <v>BB735</v>
          </cell>
        </row>
        <row r="1213">
          <cell r="A1213" t="str">
            <v>BB736</v>
          </cell>
        </row>
        <row r="1214">
          <cell r="A1214" t="str">
            <v>BB725</v>
          </cell>
        </row>
        <row r="1215">
          <cell r="A1215" t="str">
            <v>BB726</v>
          </cell>
        </row>
        <row r="1216">
          <cell r="A1216" t="str">
            <v>BB727</v>
          </cell>
        </row>
        <row r="1217">
          <cell r="A1217" t="str">
            <v>BB728</v>
          </cell>
        </row>
        <row r="1218">
          <cell r="A1218" t="str">
            <v>BB729</v>
          </cell>
        </row>
        <row r="1219">
          <cell r="A1219" t="str">
            <v>BB730</v>
          </cell>
        </row>
        <row r="1220">
          <cell r="A1220" t="str">
            <v>BB666</v>
          </cell>
        </row>
        <row r="1221">
          <cell r="A1221" t="str">
            <v>BB816</v>
          </cell>
        </row>
        <row r="1222">
          <cell r="A1222" t="str">
            <v>BB657</v>
          </cell>
        </row>
        <row r="1223">
          <cell r="A1223" t="str">
            <v>BB654</v>
          </cell>
        </row>
        <row r="1224">
          <cell r="A1224" t="str">
            <v>BB652</v>
          </cell>
        </row>
        <row r="1225">
          <cell r="A1225" t="str">
            <v>BB660</v>
          </cell>
        </row>
        <row r="1226">
          <cell r="A1226" t="str">
            <v>BB567</v>
          </cell>
        </row>
        <row r="1227">
          <cell r="A1227" t="str">
            <v>BB568</v>
          </cell>
        </row>
        <row r="1228">
          <cell r="A1228" t="str">
            <v>BB570</v>
          </cell>
        </row>
        <row r="1229">
          <cell r="A1229" t="str">
            <v>BB571</v>
          </cell>
        </row>
        <row r="1230">
          <cell r="A1230" t="str">
            <v>BB775</v>
          </cell>
        </row>
        <row r="1231">
          <cell r="A1231" t="str">
            <v>BB783</v>
          </cell>
        </row>
        <row r="1232">
          <cell r="A1232" t="str">
            <v>BB779</v>
          </cell>
        </row>
        <row r="1233">
          <cell r="A1233" t="str">
            <v>BB787</v>
          </cell>
        </row>
        <row r="1234">
          <cell r="A1234" t="str">
            <v>BB791</v>
          </cell>
        </row>
        <row r="1235">
          <cell r="A1235" t="str">
            <v>BB773</v>
          </cell>
        </row>
        <row r="1236">
          <cell r="A1236" t="str">
            <v>BB781</v>
          </cell>
        </row>
        <row r="1237">
          <cell r="A1237" t="str">
            <v>BB777</v>
          </cell>
        </row>
        <row r="1238">
          <cell r="A1238" t="str">
            <v>BB785</v>
          </cell>
        </row>
        <row r="1239">
          <cell r="A1239" t="str">
            <v>BB789</v>
          </cell>
        </row>
        <row r="1240">
          <cell r="A1240" t="str">
            <v>BB793</v>
          </cell>
        </row>
        <row r="1241">
          <cell r="A1241" t="str">
            <v>BB795</v>
          </cell>
        </row>
        <row r="1242">
          <cell r="A1242" t="str">
            <v>BB580</v>
          </cell>
        </row>
        <row r="1243">
          <cell r="A1243" t="str">
            <v>BB581</v>
          </cell>
        </row>
        <row r="1244">
          <cell r="A1244" t="str">
            <v>BB582</v>
          </cell>
        </row>
        <row r="1245">
          <cell r="A1245" t="str">
            <v>BB583</v>
          </cell>
        </row>
        <row r="1246">
          <cell r="A1246" t="str">
            <v>BB584</v>
          </cell>
        </row>
        <row r="1247">
          <cell r="A1247" t="str">
            <v>BB587</v>
          </cell>
        </row>
        <row r="1248">
          <cell r="A1248" t="str">
            <v>BB586</v>
          </cell>
        </row>
        <row r="1249">
          <cell r="A1249" t="str">
            <v>BB588</v>
          </cell>
        </row>
        <row r="1250">
          <cell r="A1250" t="str">
            <v>BB589</v>
          </cell>
        </row>
        <row r="1251">
          <cell r="A1251" t="str">
            <v>BB590</v>
          </cell>
        </row>
        <row r="1252">
          <cell r="A1252" t="str">
            <v>BB591</v>
          </cell>
        </row>
        <row r="1253">
          <cell r="A1253" t="str">
            <v>BB592</v>
          </cell>
        </row>
        <row r="1254">
          <cell r="A1254" t="str">
            <v>BB596</v>
          </cell>
        </row>
        <row r="1255">
          <cell r="A1255" t="str">
            <v>BB597</v>
          </cell>
        </row>
        <row r="1256">
          <cell r="A1256" t="str">
            <v>BB598</v>
          </cell>
        </row>
        <row r="1257">
          <cell r="A1257" t="str">
            <v>BB599</v>
          </cell>
        </row>
        <row r="1258">
          <cell r="A1258" t="str">
            <v>BB600</v>
          </cell>
        </row>
        <row r="1259">
          <cell r="A1259" t="str">
            <v>BB601</v>
          </cell>
        </row>
        <row r="1260">
          <cell r="A1260" t="str">
            <v>BB603</v>
          </cell>
        </row>
        <row r="1261">
          <cell r="A1261" t="str">
            <v>BB605</v>
          </cell>
        </row>
        <row r="1262">
          <cell r="A1262" t="str">
            <v>BB606</v>
          </cell>
        </row>
        <row r="1263">
          <cell r="A1263" t="str">
            <v>BB607</v>
          </cell>
        </row>
        <row r="1264">
          <cell r="A1264" t="str">
            <v>BB608</v>
          </cell>
        </row>
        <row r="1265">
          <cell r="A1265" t="str">
            <v>BB609</v>
          </cell>
        </row>
        <row r="1266">
          <cell r="A1266" t="str">
            <v>BB610</v>
          </cell>
        </row>
        <row r="1267">
          <cell r="A1267" t="str">
            <v>BB611</v>
          </cell>
        </row>
        <row r="1268">
          <cell r="A1268" t="str">
            <v>BB613</v>
          </cell>
        </row>
        <row r="1269">
          <cell r="A1269" t="str">
            <v>BB614</v>
          </cell>
        </row>
        <row r="1270">
          <cell r="A1270" t="str">
            <v>BB615</v>
          </cell>
        </row>
        <row r="1271">
          <cell r="A1271" t="str">
            <v>BB616</v>
          </cell>
        </row>
        <row r="1272">
          <cell r="A1272" t="str">
            <v>BB629</v>
          </cell>
        </row>
        <row r="1273">
          <cell r="A1273" t="str">
            <v>BB630</v>
          </cell>
        </row>
        <row r="1274">
          <cell r="A1274" t="str">
            <v>BB626</v>
          </cell>
        </row>
        <row r="1275">
          <cell r="A1275" t="str">
            <v>BB627</v>
          </cell>
        </row>
        <row r="1276">
          <cell r="A1276" t="str">
            <v>BB703</v>
          </cell>
        </row>
        <row r="1277">
          <cell r="A1277" t="str">
            <v>BB635</v>
          </cell>
        </row>
        <row r="1278">
          <cell r="A1278" t="str">
            <v>BB661</v>
          </cell>
        </row>
        <row r="1279">
          <cell r="A1279" t="str">
            <v>BB658</v>
          </cell>
        </row>
        <row r="1280">
          <cell r="A1280" t="str">
            <v>BB655</v>
          </cell>
        </row>
        <row r="1281">
          <cell r="A1281" t="str">
            <v>BB653</v>
          </cell>
        </row>
        <row r="1282">
          <cell r="A1282" t="str">
            <v>BB640</v>
          </cell>
        </row>
        <row r="1283">
          <cell r="A1283" t="str">
            <v>BB641</v>
          </cell>
        </row>
        <row r="1284">
          <cell r="A1284" t="str">
            <v>BB799</v>
          </cell>
        </row>
        <row r="1285">
          <cell r="A1285" t="str">
            <v>BB797</v>
          </cell>
        </row>
        <row r="1286">
          <cell r="A1286" t="str">
            <v>BB647</v>
          </cell>
        </row>
        <row r="1287">
          <cell r="A1287" t="str">
            <v>BB648</v>
          </cell>
        </row>
        <row r="1288">
          <cell r="A1288" t="str">
            <v>BB02</v>
          </cell>
        </row>
        <row r="1289">
          <cell r="A1289" t="str">
            <v>BB06</v>
          </cell>
        </row>
        <row r="1290">
          <cell r="A1290" t="str">
            <v>BB07</v>
          </cell>
        </row>
        <row r="1291">
          <cell r="A1291" t="str">
            <v>BB09</v>
          </cell>
        </row>
        <row r="1292">
          <cell r="A1292" t="str">
            <v>BB10</v>
          </cell>
        </row>
        <row r="1293">
          <cell r="A1293" t="str">
            <v>BB100</v>
          </cell>
        </row>
        <row r="1294">
          <cell r="A1294" t="str">
            <v>BB101</v>
          </cell>
        </row>
        <row r="1295">
          <cell r="A1295" t="str">
            <v>BB102</v>
          </cell>
        </row>
        <row r="1296">
          <cell r="A1296" t="str">
            <v>BB103</v>
          </cell>
        </row>
        <row r="1297">
          <cell r="A1297" t="str">
            <v>BB104</v>
          </cell>
        </row>
        <row r="1298">
          <cell r="A1298" t="str">
            <v>BB105</v>
          </cell>
        </row>
        <row r="1299">
          <cell r="A1299" t="str">
            <v>BB106</v>
          </cell>
        </row>
        <row r="1300">
          <cell r="A1300" t="str">
            <v>BB107</v>
          </cell>
        </row>
        <row r="1301">
          <cell r="A1301" t="str">
            <v>BB108</v>
          </cell>
        </row>
        <row r="1302">
          <cell r="A1302" t="str">
            <v>BB109</v>
          </cell>
        </row>
        <row r="1303">
          <cell r="A1303" t="str">
            <v>BB110</v>
          </cell>
        </row>
        <row r="1304">
          <cell r="A1304" t="str">
            <v>BB111</v>
          </cell>
        </row>
        <row r="1305">
          <cell r="A1305" t="str">
            <v>BB112</v>
          </cell>
        </row>
        <row r="1306">
          <cell r="A1306" t="str">
            <v>BB113</v>
          </cell>
        </row>
        <row r="1307">
          <cell r="A1307" t="str">
            <v>BB115</v>
          </cell>
        </row>
        <row r="1308">
          <cell r="A1308" t="str">
            <v>BB116</v>
          </cell>
        </row>
        <row r="1309">
          <cell r="A1309" t="str">
            <v>BB118</v>
          </cell>
        </row>
        <row r="1310">
          <cell r="A1310" t="str">
            <v>BB119</v>
          </cell>
        </row>
        <row r="1311">
          <cell r="A1311" t="str">
            <v>BB12</v>
          </cell>
        </row>
        <row r="1312">
          <cell r="A1312" t="str">
            <v>BB120</v>
          </cell>
        </row>
        <row r="1313">
          <cell r="A1313" t="str">
            <v>BB121</v>
          </cell>
        </row>
        <row r="1314">
          <cell r="A1314" t="str">
            <v>BB122</v>
          </cell>
        </row>
        <row r="1315">
          <cell r="A1315" t="str">
            <v>BB123</v>
          </cell>
        </row>
        <row r="1316">
          <cell r="A1316" t="str">
            <v>BB124</v>
          </cell>
        </row>
        <row r="1317">
          <cell r="A1317" t="str">
            <v>BB125</v>
          </cell>
        </row>
        <row r="1318">
          <cell r="A1318" t="str">
            <v>BB127</v>
          </cell>
        </row>
        <row r="1319">
          <cell r="A1319" t="str">
            <v>BB129</v>
          </cell>
        </row>
        <row r="1320">
          <cell r="A1320" t="str">
            <v>BB13</v>
          </cell>
        </row>
        <row r="1321">
          <cell r="A1321" t="str">
            <v>BB130</v>
          </cell>
        </row>
        <row r="1322">
          <cell r="A1322" t="str">
            <v>BB131</v>
          </cell>
        </row>
        <row r="1323">
          <cell r="A1323" t="str">
            <v>BB132</v>
          </cell>
        </row>
        <row r="1324">
          <cell r="A1324" t="str">
            <v>BB133</v>
          </cell>
        </row>
        <row r="1325">
          <cell r="A1325" t="str">
            <v>BB134</v>
          </cell>
        </row>
        <row r="1326">
          <cell r="A1326" t="str">
            <v>BB135</v>
          </cell>
        </row>
        <row r="1327">
          <cell r="A1327" t="str">
            <v>BB136</v>
          </cell>
        </row>
        <row r="1328">
          <cell r="A1328" t="str">
            <v>BB137</v>
          </cell>
        </row>
        <row r="1329">
          <cell r="A1329" t="str">
            <v>BB138</v>
          </cell>
        </row>
        <row r="1330">
          <cell r="A1330" t="str">
            <v>BB139</v>
          </cell>
        </row>
        <row r="1331">
          <cell r="A1331" t="str">
            <v>BB14</v>
          </cell>
        </row>
        <row r="1332">
          <cell r="A1332" t="str">
            <v>BB140</v>
          </cell>
        </row>
        <row r="1333">
          <cell r="A1333" t="str">
            <v>BB141</v>
          </cell>
        </row>
        <row r="1334">
          <cell r="A1334" t="str">
            <v>BB142</v>
          </cell>
        </row>
        <row r="1335">
          <cell r="A1335" t="str">
            <v>BB143</v>
          </cell>
        </row>
        <row r="1336">
          <cell r="A1336" t="str">
            <v>BB144</v>
          </cell>
        </row>
        <row r="1337">
          <cell r="A1337" t="str">
            <v>BB145</v>
          </cell>
        </row>
        <row r="1338">
          <cell r="A1338" t="str">
            <v>BB146</v>
          </cell>
        </row>
        <row r="1339">
          <cell r="A1339" t="str">
            <v>BB147</v>
          </cell>
        </row>
        <row r="1340">
          <cell r="A1340" t="str">
            <v>BB148</v>
          </cell>
        </row>
        <row r="1341">
          <cell r="A1341" t="str">
            <v>BB149</v>
          </cell>
        </row>
        <row r="1342">
          <cell r="A1342" t="str">
            <v>BB15</v>
          </cell>
        </row>
        <row r="1343">
          <cell r="A1343" t="str">
            <v>BB150</v>
          </cell>
        </row>
        <row r="1344">
          <cell r="A1344" t="str">
            <v>BB151</v>
          </cell>
        </row>
        <row r="1345">
          <cell r="A1345" t="str">
            <v>BB152</v>
          </cell>
        </row>
        <row r="1346">
          <cell r="A1346" t="str">
            <v>BB153</v>
          </cell>
        </row>
        <row r="1347">
          <cell r="A1347" t="str">
            <v>BB154</v>
          </cell>
        </row>
        <row r="1348">
          <cell r="A1348" t="str">
            <v>BB155</v>
          </cell>
        </row>
        <row r="1349">
          <cell r="A1349" t="str">
            <v>BB156</v>
          </cell>
        </row>
        <row r="1350">
          <cell r="A1350" t="str">
            <v>BB16</v>
          </cell>
        </row>
        <row r="1351">
          <cell r="A1351" t="str">
            <v>BB165</v>
          </cell>
        </row>
        <row r="1352">
          <cell r="A1352" t="str">
            <v>BB166</v>
          </cell>
        </row>
        <row r="1353">
          <cell r="A1353" t="str">
            <v>BB167</v>
          </cell>
        </row>
        <row r="1354">
          <cell r="A1354" t="str">
            <v>BB168</v>
          </cell>
        </row>
        <row r="1355">
          <cell r="A1355" t="str">
            <v>BB171</v>
          </cell>
        </row>
        <row r="1356">
          <cell r="A1356" t="str">
            <v>BB172</v>
          </cell>
        </row>
        <row r="1357">
          <cell r="A1357" t="str">
            <v>BB173</v>
          </cell>
        </row>
        <row r="1358">
          <cell r="A1358" t="str">
            <v>BB174</v>
          </cell>
        </row>
        <row r="1359">
          <cell r="A1359" t="str">
            <v>BB175</v>
          </cell>
        </row>
        <row r="1360">
          <cell r="A1360" t="str">
            <v>BB176</v>
          </cell>
        </row>
        <row r="1361">
          <cell r="A1361" t="str">
            <v>BB177</v>
          </cell>
        </row>
        <row r="1362">
          <cell r="A1362" t="str">
            <v>BB18</v>
          </cell>
        </row>
        <row r="1363">
          <cell r="A1363" t="str">
            <v>BB180</v>
          </cell>
        </row>
        <row r="1364">
          <cell r="A1364" t="str">
            <v>BB181</v>
          </cell>
        </row>
        <row r="1365">
          <cell r="A1365" t="str">
            <v>BB184</v>
          </cell>
        </row>
        <row r="1366">
          <cell r="A1366" t="str">
            <v>BB185</v>
          </cell>
        </row>
        <row r="1367">
          <cell r="A1367" t="str">
            <v>BB189</v>
          </cell>
        </row>
        <row r="1368">
          <cell r="A1368" t="str">
            <v>BB19</v>
          </cell>
        </row>
        <row r="1369">
          <cell r="A1369" t="str">
            <v>BB192</v>
          </cell>
        </row>
        <row r="1370">
          <cell r="A1370" t="str">
            <v>BB193</v>
          </cell>
        </row>
        <row r="1371">
          <cell r="A1371" t="str">
            <v>BB194</v>
          </cell>
        </row>
        <row r="1372">
          <cell r="A1372" t="str">
            <v>BB195</v>
          </cell>
        </row>
        <row r="1373">
          <cell r="A1373" t="str">
            <v>BB196</v>
          </cell>
        </row>
        <row r="1374">
          <cell r="A1374" t="str">
            <v>BB197</v>
          </cell>
        </row>
        <row r="1375">
          <cell r="A1375" t="str">
            <v>BB199</v>
          </cell>
        </row>
        <row r="1376">
          <cell r="A1376" t="str">
            <v>BB20</v>
          </cell>
        </row>
        <row r="1377">
          <cell r="A1377" t="str">
            <v>BB200</v>
          </cell>
        </row>
        <row r="1378">
          <cell r="A1378" t="str">
            <v>BB201</v>
          </cell>
        </row>
        <row r="1379">
          <cell r="A1379" t="str">
            <v>BB202</v>
          </cell>
        </row>
        <row r="1380">
          <cell r="A1380" t="str">
            <v>BB203</v>
          </cell>
        </row>
        <row r="1381">
          <cell r="A1381" t="str">
            <v>BB204</v>
          </cell>
        </row>
        <row r="1382">
          <cell r="A1382" t="str">
            <v>BB205</v>
          </cell>
        </row>
        <row r="1383">
          <cell r="A1383" t="str">
            <v>BB206</v>
          </cell>
        </row>
        <row r="1384">
          <cell r="A1384" t="str">
            <v>BB207</v>
          </cell>
        </row>
        <row r="1385">
          <cell r="A1385" t="str">
            <v>BB208</v>
          </cell>
        </row>
        <row r="1386">
          <cell r="A1386" t="str">
            <v>BB209</v>
          </cell>
        </row>
        <row r="1387">
          <cell r="A1387" t="str">
            <v>BB21</v>
          </cell>
        </row>
        <row r="1388">
          <cell r="A1388" t="str">
            <v>BB210</v>
          </cell>
        </row>
        <row r="1389">
          <cell r="A1389" t="str">
            <v>BB212</v>
          </cell>
        </row>
        <row r="1390">
          <cell r="A1390" t="str">
            <v>BB213</v>
          </cell>
        </row>
        <row r="1391">
          <cell r="A1391" t="str">
            <v>BB214</v>
          </cell>
        </row>
        <row r="1392">
          <cell r="A1392" t="str">
            <v>BB215</v>
          </cell>
        </row>
        <row r="1393">
          <cell r="A1393" t="str">
            <v>BB216</v>
          </cell>
        </row>
        <row r="1394">
          <cell r="A1394" t="str">
            <v>BB217</v>
          </cell>
        </row>
        <row r="1395">
          <cell r="A1395" t="str">
            <v>BB218</v>
          </cell>
        </row>
        <row r="1396">
          <cell r="A1396" t="str">
            <v>BB219</v>
          </cell>
        </row>
        <row r="1397">
          <cell r="A1397" t="str">
            <v>BB22</v>
          </cell>
        </row>
        <row r="1398">
          <cell r="A1398" t="str">
            <v>BB221</v>
          </cell>
        </row>
        <row r="1399">
          <cell r="A1399" t="str">
            <v>BB222</v>
          </cell>
        </row>
        <row r="1400">
          <cell r="A1400" t="str">
            <v>BB223</v>
          </cell>
        </row>
        <row r="1401">
          <cell r="A1401" t="str">
            <v>BB224</v>
          </cell>
        </row>
        <row r="1402">
          <cell r="A1402" t="str">
            <v>BB225</v>
          </cell>
        </row>
        <row r="1403">
          <cell r="A1403" t="str">
            <v>BB23</v>
          </cell>
        </row>
        <row r="1404">
          <cell r="A1404" t="str">
            <v>BB230</v>
          </cell>
        </row>
        <row r="1405">
          <cell r="A1405" t="str">
            <v>BB231</v>
          </cell>
        </row>
        <row r="1406">
          <cell r="A1406" t="str">
            <v>BB232</v>
          </cell>
        </row>
        <row r="1407">
          <cell r="A1407" t="str">
            <v>BB235</v>
          </cell>
        </row>
        <row r="1408">
          <cell r="A1408" t="str">
            <v>BB236</v>
          </cell>
        </row>
        <row r="1409">
          <cell r="A1409" t="str">
            <v>BB237</v>
          </cell>
        </row>
        <row r="1410">
          <cell r="A1410" t="str">
            <v>BB238</v>
          </cell>
        </row>
        <row r="1411">
          <cell r="A1411" t="str">
            <v>BB239</v>
          </cell>
        </row>
        <row r="1412">
          <cell r="A1412" t="str">
            <v>BB24</v>
          </cell>
        </row>
        <row r="1413">
          <cell r="A1413" t="str">
            <v>BB240</v>
          </cell>
        </row>
        <row r="1414">
          <cell r="A1414" t="str">
            <v>BB241</v>
          </cell>
        </row>
        <row r="1415">
          <cell r="A1415" t="str">
            <v>BB242</v>
          </cell>
        </row>
        <row r="1416">
          <cell r="A1416" t="str">
            <v>BB243</v>
          </cell>
        </row>
        <row r="1417">
          <cell r="A1417" t="str">
            <v>BB246</v>
          </cell>
        </row>
        <row r="1418">
          <cell r="A1418" t="str">
            <v>BB247</v>
          </cell>
        </row>
        <row r="1419">
          <cell r="A1419" t="str">
            <v>BB248</v>
          </cell>
        </row>
        <row r="1420">
          <cell r="A1420" t="str">
            <v>BB249</v>
          </cell>
        </row>
        <row r="1421">
          <cell r="A1421" t="str">
            <v>BB25</v>
          </cell>
        </row>
        <row r="1422">
          <cell r="A1422" t="str">
            <v>BB250</v>
          </cell>
        </row>
        <row r="1423">
          <cell r="A1423" t="str">
            <v>BB251</v>
          </cell>
        </row>
        <row r="1424">
          <cell r="A1424" t="str">
            <v>BB252</v>
          </cell>
        </row>
        <row r="1425">
          <cell r="A1425" t="str">
            <v>BB253</v>
          </cell>
        </row>
        <row r="1426">
          <cell r="A1426" t="str">
            <v>BB254</v>
          </cell>
        </row>
        <row r="1427">
          <cell r="A1427" t="str">
            <v>BB255</v>
          </cell>
        </row>
        <row r="1428">
          <cell r="A1428" t="str">
            <v>BB257</v>
          </cell>
        </row>
        <row r="1429">
          <cell r="A1429" t="str">
            <v>BB258</v>
          </cell>
        </row>
        <row r="1430">
          <cell r="A1430" t="str">
            <v>BB259</v>
          </cell>
        </row>
        <row r="1431">
          <cell r="A1431" t="str">
            <v>BB26</v>
          </cell>
        </row>
        <row r="1432">
          <cell r="A1432" t="str">
            <v>BB260</v>
          </cell>
        </row>
        <row r="1433">
          <cell r="A1433" t="str">
            <v>BB262</v>
          </cell>
        </row>
        <row r="1434">
          <cell r="A1434" t="str">
            <v>BB266</v>
          </cell>
        </row>
        <row r="1435">
          <cell r="A1435" t="str">
            <v>BB267</v>
          </cell>
        </row>
        <row r="1436">
          <cell r="A1436" t="str">
            <v>BB269</v>
          </cell>
        </row>
        <row r="1437">
          <cell r="A1437" t="str">
            <v>BB27</v>
          </cell>
        </row>
        <row r="1438">
          <cell r="A1438" t="str">
            <v>BB270</v>
          </cell>
        </row>
        <row r="1439">
          <cell r="A1439" t="str">
            <v>BB271</v>
          </cell>
        </row>
        <row r="1440">
          <cell r="A1440" t="str">
            <v>BB272</v>
          </cell>
        </row>
        <row r="1441">
          <cell r="A1441" t="str">
            <v>BB273</v>
          </cell>
        </row>
        <row r="1442">
          <cell r="A1442" t="str">
            <v>BB274</v>
          </cell>
        </row>
        <row r="1443">
          <cell r="A1443" t="str">
            <v>BB275</v>
          </cell>
        </row>
        <row r="1444">
          <cell r="A1444" t="str">
            <v>BB276</v>
          </cell>
        </row>
        <row r="1445">
          <cell r="A1445" t="str">
            <v>BB277</v>
          </cell>
        </row>
        <row r="1446">
          <cell r="A1446" t="str">
            <v>BB278</v>
          </cell>
        </row>
        <row r="1447">
          <cell r="A1447" t="str">
            <v>BB279</v>
          </cell>
        </row>
        <row r="1448">
          <cell r="A1448" t="str">
            <v>BB28</v>
          </cell>
        </row>
        <row r="1449">
          <cell r="A1449" t="str">
            <v>BB280</v>
          </cell>
        </row>
        <row r="1450">
          <cell r="A1450" t="str">
            <v>BB281</v>
          </cell>
        </row>
        <row r="1451">
          <cell r="A1451" t="str">
            <v>BB282</v>
          </cell>
        </row>
        <row r="1452">
          <cell r="A1452" t="str">
            <v>BB283</v>
          </cell>
        </row>
        <row r="1453">
          <cell r="A1453" t="str">
            <v>BB284</v>
          </cell>
        </row>
        <row r="1454">
          <cell r="A1454" t="str">
            <v>BB285</v>
          </cell>
        </row>
        <row r="1455">
          <cell r="A1455" t="str">
            <v>BB286</v>
          </cell>
        </row>
        <row r="1456">
          <cell r="A1456" t="str">
            <v>BB287</v>
          </cell>
        </row>
        <row r="1457">
          <cell r="A1457" t="str">
            <v>BB288</v>
          </cell>
        </row>
        <row r="1458">
          <cell r="A1458" t="str">
            <v>BB289</v>
          </cell>
        </row>
        <row r="1459">
          <cell r="A1459" t="str">
            <v>BB290</v>
          </cell>
        </row>
        <row r="1460">
          <cell r="A1460" t="str">
            <v>BB291</v>
          </cell>
        </row>
        <row r="1461">
          <cell r="A1461" t="str">
            <v>BB292</v>
          </cell>
        </row>
        <row r="1462">
          <cell r="A1462" t="str">
            <v>BB295</v>
          </cell>
        </row>
        <row r="1463">
          <cell r="A1463" t="str">
            <v>BB299</v>
          </cell>
        </row>
        <row r="1464">
          <cell r="A1464" t="str">
            <v>BB30</v>
          </cell>
        </row>
        <row r="1465">
          <cell r="A1465" t="str">
            <v>BB300</v>
          </cell>
        </row>
        <row r="1466">
          <cell r="A1466" t="str">
            <v>BB301</v>
          </cell>
        </row>
        <row r="1467">
          <cell r="A1467" t="str">
            <v>BB303</v>
          </cell>
        </row>
        <row r="1468">
          <cell r="A1468" t="str">
            <v>BB304</v>
          </cell>
        </row>
        <row r="1469">
          <cell r="A1469" t="str">
            <v>BB305</v>
          </cell>
        </row>
        <row r="1470">
          <cell r="A1470" t="str">
            <v>BB306</v>
          </cell>
        </row>
        <row r="1471">
          <cell r="A1471" t="str">
            <v>BB307</v>
          </cell>
        </row>
        <row r="1472">
          <cell r="A1472" t="str">
            <v>BB309</v>
          </cell>
        </row>
        <row r="1473">
          <cell r="A1473" t="str">
            <v>BB310</v>
          </cell>
        </row>
        <row r="1474">
          <cell r="A1474" t="str">
            <v>BB311</v>
          </cell>
        </row>
        <row r="1475">
          <cell r="A1475" t="str">
            <v>BB314</v>
          </cell>
        </row>
        <row r="1476">
          <cell r="A1476" t="str">
            <v>BB316</v>
          </cell>
        </row>
        <row r="1477">
          <cell r="A1477" t="str">
            <v>BB317</v>
          </cell>
        </row>
        <row r="1478">
          <cell r="A1478" t="str">
            <v>BB318</v>
          </cell>
        </row>
        <row r="1479">
          <cell r="A1479" t="str">
            <v>BB319</v>
          </cell>
        </row>
        <row r="1480">
          <cell r="A1480" t="str">
            <v>BB320</v>
          </cell>
        </row>
        <row r="1481">
          <cell r="A1481" t="str">
            <v>BB322</v>
          </cell>
        </row>
        <row r="1482">
          <cell r="A1482" t="str">
            <v>BB324</v>
          </cell>
        </row>
        <row r="1483">
          <cell r="A1483" t="str">
            <v>BB325</v>
          </cell>
        </row>
        <row r="1484">
          <cell r="A1484" t="str">
            <v>BB326</v>
          </cell>
        </row>
        <row r="1485">
          <cell r="A1485" t="str">
            <v>BB327</v>
          </cell>
        </row>
        <row r="1486">
          <cell r="A1486" t="str">
            <v>BB33</v>
          </cell>
        </row>
        <row r="1487">
          <cell r="A1487" t="str">
            <v>BB330</v>
          </cell>
        </row>
        <row r="1488">
          <cell r="A1488" t="str">
            <v>BB331</v>
          </cell>
        </row>
        <row r="1489">
          <cell r="A1489" t="str">
            <v>BB332</v>
          </cell>
        </row>
        <row r="1490">
          <cell r="A1490" t="str">
            <v>BB333</v>
          </cell>
        </row>
        <row r="1491">
          <cell r="A1491" t="str">
            <v>BB335</v>
          </cell>
        </row>
        <row r="1492">
          <cell r="A1492" t="str">
            <v>BB336</v>
          </cell>
        </row>
        <row r="1493">
          <cell r="A1493" t="str">
            <v>BB338</v>
          </cell>
        </row>
        <row r="1494">
          <cell r="A1494" t="str">
            <v>BB34</v>
          </cell>
        </row>
        <row r="1495">
          <cell r="A1495" t="str">
            <v>BB342</v>
          </cell>
        </row>
        <row r="1496">
          <cell r="A1496" t="str">
            <v>BB343</v>
          </cell>
        </row>
        <row r="1497">
          <cell r="A1497" t="str">
            <v>BB346</v>
          </cell>
        </row>
        <row r="1498">
          <cell r="A1498" t="str">
            <v>BB347</v>
          </cell>
        </row>
        <row r="1499">
          <cell r="A1499" t="str">
            <v>BB348</v>
          </cell>
        </row>
        <row r="1500">
          <cell r="A1500" t="str">
            <v>BB349</v>
          </cell>
        </row>
        <row r="1501">
          <cell r="A1501" t="str">
            <v>BB35</v>
          </cell>
        </row>
        <row r="1502">
          <cell r="A1502" t="str">
            <v>BB350</v>
          </cell>
        </row>
        <row r="1503">
          <cell r="A1503" t="str">
            <v>BB351</v>
          </cell>
        </row>
        <row r="1504">
          <cell r="A1504" t="str">
            <v>BB352</v>
          </cell>
        </row>
        <row r="1505">
          <cell r="A1505" t="str">
            <v>BB356</v>
          </cell>
        </row>
        <row r="1506">
          <cell r="A1506" t="str">
            <v>BB357</v>
          </cell>
        </row>
        <row r="1507">
          <cell r="A1507" t="str">
            <v>BB36</v>
          </cell>
        </row>
        <row r="1508">
          <cell r="A1508" t="str">
            <v>BB362</v>
          </cell>
        </row>
        <row r="1509">
          <cell r="A1509" t="str">
            <v>BB363</v>
          </cell>
        </row>
        <row r="1510">
          <cell r="A1510" t="str">
            <v>BB369</v>
          </cell>
        </row>
        <row r="1511">
          <cell r="A1511" t="str">
            <v>BB37</v>
          </cell>
        </row>
        <row r="1512">
          <cell r="A1512" t="str">
            <v>BB370</v>
          </cell>
        </row>
        <row r="1513">
          <cell r="A1513" t="str">
            <v>BB371</v>
          </cell>
        </row>
        <row r="1514">
          <cell r="A1514" t="str">
            <v>BB377</v>
          </cell>
        </row>
        <row r="1515">
          <cell r="A1515" t="str">
            <v>BB38</v>
          </cell>
        </row>
        <row r="1516">
          <cell r="A1516" t="str">
            <v>BB387</v>
          </cell>
        </row>
        <row r="1517">
          <cell r="A1517" t="str">
            <v>BB388</v>
          </cell>
        </row>
        <row r="1518">
          <cell r="A1518" t="str">
            <v>BB389</v>
          </cell>
        </row>
        <row r="1519">
          <cell r="A1519" t="str">
            <v>BB39</v>
          </cell>
        </row>
        <row r="1520">
          <cell r="A1520" t="str">
            <v>BB391</v>
          </cell>
        </row>
        <row r="1521">
          <cell r="A1521" t="str">
            <v>BB392</v>
          </cell>
        </row>
        <row r="1522">
          <cell r="A1522" t="str">
            <v>BB397</v>
          </cell>
        </row>
        <row r="1523">
          <cell r="A1523" t="str">
            <v>BB398</v>
          </cell>
        </row>
        <row r="1524">
          <cell r="A1524" t="str">
            <v>BB399</v>
          </cell>
        </row>
        <row r="1525">
          <cell r="A1525" t="str">
            <v>BB40</v>
          </cell>
        </row>
        <row r="1526">
          <cell r="A1526" t="str">
            <v>BB400</v>
          </cell>
        </row>
        <row r="1527">
          <cell r="A1527" t="str">
            <v>BB408</v>
          </cell>
        </row>
        <row r="1528">
          <cell r="A1528" t="str">
            <v>BB409</v>
          </cell>
        </row>
        <row r="1529">
          <cell r="A1529" t="str">
            <v>BB41</v>
          </cell>
        </row>
        <row r="1530">
          <cell r="A1530" t="str">
            <v>BB410</v>
          </cell>
        </row>
        <row r="1531">
          <cell r="A1531" t="str">
            <v>BB411</v>
          </cell>
        </row>
        <row r="1532">
          <cell r="A1532" t="str">
            <v>BB412</v>
          </cell>
        </row>
        <row r="1533">
          <cell r="A1533" t="str">
            <v>BB413</v>
          </cell>
        </row>
        <row r="1534">
          <cell r="A1534" t="str">
            <v>BB414</v>
          </cell>
        </row>
        <row r="1535">
          <cell r="A1535" t="str">
            <v>BB415</v>
          </cell>
        </row>
        <row r="1536">
          <cell r="A1536" t="str">
            <v>BB416</v>
          </cell>
        </row>
        <row r="1537">
          <cell r="A1537" t="str">
            <v>BB417</v>
          </cell>
        </row>
        <row r="1538">
          <cell r="A1538" t="str">
            <v>BB418</v>
          </cell>
        </row>
        <row r="1539">
          <cell r="A1539" t="str">
            <v>BB419</v>
          </cell>
        </row>
        <row r="1540">
          <cell r="A1540" t="str">
            <v>BB42</v>
          </cell>
        </row>
        <row r="1541">
          <cell r="A1541" t="str">
            <v>BB420</v>
          </cell>
        </row>
        <row r="1542">
          <cell r="A1542" t="str">
            <v>BB421</v>
          </cell>
        </row>
        <row r="1543">
          <cell r="A1543" t="str">
            <v>BB422</v>
          </cell>
        </row>
        <row r="1544">
          <cell r="A1544" t="str">
            <v>BB423</v>
          </cell>
        </row>
        <row r="1545">
          <cell r="A1545" t="str">
            <v>BB424</v>
          </cell>
        </row>
        <row r="1546">
          <cell r="A1546" t="str">
            <v>BB425</v>
          </cell>
        </row>
        <row r="1547">
          <cell r="A1547" t="str">
            <v>BB426</v>
          </cell>
        </row>
        <row r="1548">
          <cell r="A1548" t="str">
            <v>BB427</v>
          </cell>
        </row>
        <row r="1549">
          <cell r="A1549" t="str">
            <v>BB428</v>
          </cell>
        </row>
        <row r="1550">
          <cell r="A1550" t="str">
            <v>BB433</v>
          </cell>
        </row>
        <row r="1551">
          <cell r="A1551" t="str">
            <v>BB434</v>
          </cell>
        </row>
        <row r="1552">
          <cell r="A1552" t="str">
            <v>BB435</v>
          </cell>
        </row>
        <row r="1553">
          <cell r="A1553" t="str">
            <v>BB436</v>
          </cell>
        </row>
        <row r="1554">
          <cell r="A1554" t="str">
            <v>BB437</v>
          </cell>
        </row>
        <row r="1555">
          <cell r="A1555" t="str">
            <v>BB438</v>
          </cell>
        </row>
        <row r="1556">
          <cell r="A1556" t="str">
            <v>BB439</v>
          </cell>
        </row>
        <row r="1557">
          <cell r="A1557" t="str">
            <v>BB44</v>
          </cell>
        </row>
        <row r="1558">
          <cell r="A1558" t="str">
            <v>BB440</v>
          </cell>
        </row>
        <row r="1559">
          <cell r="A1559" t="str">
            <v>BB441</v>
          </cell>
        </row>
        <row r="1560">
          <cell r="A1560" t="str">
            <v>BB442</v>
          </cell>
        </row>
        <row r="1561">
          <cell r="A1561" t="str">
            <v>BB444</v>
          </cell>
        </row>
        <row r="1562">
          <cell r="A1562" t="str">
            <v>BB445</v>
          </cell>
        </row>
        <row r="1563">
          <cell r="A1563" t="str">
            <v>BB446</v>
          </cell>
        </row>
        <row r="1564">
          <cell r="A1564" t="str">
            <v>BB447</v>
          </cell>
        </row>
        <row r="1565">
          <cell r="A1565" t="str">
            <v>BB448</v>
          </cell>
        </row>
        <row r="1566">
          <cell r="A1566" t="str">
            <v>BB449</v>
          </cell>
        </row>
        <row r="1567">
          <cell r="A1567" t="str">
            <v>BB45</v>
          </cell>
        </row>
        <row r="1568">
          <cell r="A1568" t="str">
            <v>BB450</v>
          </cell>
        </row>
        <row r="1569">
          <cell r="A1569" t="str">
            <v>BB451</v>
          </cell>
        </row>
        <row r="1570">
          <cell r="A1570" t="str">
            <v>BB454</v>
          </cell>
        </row>
        <row r="1571">
          <cell r="A1571" t="str">
            <v>BB456</v>
          </cell>
        </row>
        <row r="1572">
          <cell r="A1572" t="str">
            <v>BB457</v>
          </cell>
        </row>
        <row r="1573">
          <cell r="A1573" t="str">
            <v>BB458</v>
          </cell>
        </row>
        <row r="1574">
          <cell r="A1574" t="str">
            <v>BB46</v>
          </cell>
        </row>
        <row r="1575">
          <cell r="A1575" t="str">
            <v>BB460</v>
          </cell>
        </row>
        <row r="1576">
          <cell r="A1576" t="str">
            <v>BB463</v>
          </cell>
        </row>
        <row r="1577">
          <cell r="A1577" t="str">
            <v>BB464</v>
          </cell>
        </row>
        <row r="1578">
          <cell r="A1578" t="str">
            <v>BB466</v>
          </cell>
        </row>
        <row r="1579">
          <cell r="A1579" t="str">
            <v>BB467</v>
          </cell>
        </row>
        <row r="1580">
          <cell r="A1580" t="str">
            <v>BB469</v>
          </cell>
        </row>
        <row r="1581">
          <cell r="A1581" t="str">
            <v>BB470</v>
          </cell>
        </row>
        <row r="1582">
          <cell r="A1582" t="str">
            <v>BB471</v>
          </cell>
        </row>
        <row r="1583">
          <cell r="A1583" t="str">
            <v>BB472</v>
          </cell>
        </row>
        <row r="1584">
          <cell r="A1584" t="str">
            <v>BB473</v>
          </cell>
        </row>
        <row r="1585">
          <cell r="A1585" t="str">
            <v>BB474</v>
          </cell>
        </row>
        <row r="1586">
          <cell r="A1586" t="str">
            <v>BB475</v>
          </cell>
        </row>
        <row r="1587">
          <cell r="A1587" t="str">
            <v>BB476</v>
          </cell>
        </row>
        <row r="1588">
          <cell r="A1588" t="str">
            <v>BB477</v>
          </cell>
        </row>
        <row r="1589">
          <cell r="A1589" t="str">
            <v>BB478</v>
          </cell>
        </row>
        <row r="1590">
          <cell r="A1590" t="str">
            <v>BB479</v>
          </cell>
        </row>
        <row r="1591">
          <cell r="A1591" t="str">
            <v>BB481</v>
          </cell>
        </row>
        <row r="1592">
          <cell r="A1592" t="str">
            <v>BB482</v>
          </cell>
        </row>
        <row r="1593">
          <cell r="A1593" t="str">
            <v>BB483</v>
          </cell>
        </row>
        <row r="1594">
          <cell r="A1594" t="str">
            <v>BB484</v>
          </cell>
        </row>
        <row r="1595">
          <cell r="A1595" t="str">
            <v>BB49</v>
          </cell>
        </row>
        <row r="1596">
          <cell r="A1596" t="str">
            <v>BB495</v>
          </cell>
        </row>
        <row r="1597">
          <cell r="A1597" t="str">
            <v>BB496</v>
          </cell>
        </row>
        <row r="1598">
          <cell r="A1598" t="str">
            <v>BB497</v>
          </cell>
        </row>
        <row r="1599">
          <cell r="A1599" t="str">
            <v>BB498</v>
          </cell>
        </row>
        <row r="1600">
          <cell r="A1600" t="str">
            <v>BB499</v>
          </cell>
        </row>
        <row r="1601">
          <cell r="A1601" t="str">
            <v>BB50</v>
          </cell>
        </row>
        <row r="1602">
          <cell r="A1602" t="str">
            <v>BB500</v>
          </cell>
        </row>
        <row r="1603">
          <cell r="A1603" t="str">
            <v>BB501</v>
          </cell>
        </row>
        <row r="1604">
          <cell r="A1604" t="str">
            <v>BB502</v>
          </cell>
        </row>
        <row r="1605">
          <cell r="A1605" t="str">
            <v>BB503</v>
          </cell>
        </row>
        <row r="1606">
          <cell r="A1606" t="str">
            <v>BB504</v>
          </cell>
        </row>
        <row r="1607">
          <cell r="A1607" t="str">
            <v>BB505</v>
          </cell>
        </row>
        <row r="1608">
          <cell r="A1608" t="str">
            <v>BB506</v>
          </cell>
        </row>
        <row r="1609">
          <cell r="A1609" t="str">
            <v>BB507</v>
          </cell>
        </row>
        <row r="1610">
          <cell r="A1610" t="str">
            <v>BB508</v>
          </cell>
        </row>
        <row r="1611">
          <cell r="A1611" t="str">
            <v>BB509</v>
          </cell>
        </row>
        <row r="1612">
          <cell r="A1612" t="str">
            <v>BB510</v>
          </cell>
        </row>
        <row r="1613">
          <cell r="A1613" t="str">
            <v>BB511</v>
          </cell>
        </row>
        <row r="1614">
          <cell r="A1614" t="str">
            <v>BB512</v>
          </cell>
        </row>
        <row r="1615">
          <cell r="A1615" t="str">
            <v>BB513</v>
          </cell>
        </row>
        <row r="1616">
          <cell r="A1616" t="str">
            <v>BB514</v>
          </cell>
        </row>
        <row r="1617">
          <cell r="A1617" t="str">
            <v>BB515</v>
          </cell>
        </row>
        <row r="1618">
          <cell r="A1618" t="str">
            <v>BB516</v>
          </cell>
        </row>
        <row r="1619">
          <cell r="A1619" t="str">
            <v>BB517</v>
          </cell>
        </row>
        <row r="1620">
          <cell r="A1620" t="str">
            <v>BB519</v>
          </cell>
        </row>
        <row r="1621">
          <cell r="A1621" t="str">
            <v>BB520</v>
          </cell>
        </row>
        <row r="1622">
          <cell r="A1622" t="str">
            <v>BB521</v>
          </cell>
        </row>
        <row r="1623">
          <cell r="A1623" t="str">
            <v>BB522</v>
          </cell>
        </row>
        <row r="1624">
          <cell r="A1624" t="str">
            <v>BB524</v>
          </cell>
        </row>
        <row r="1625">
          <cell r="A1625" t="str">
            <v>BB525</v>
          </cell>
        </row>
        <row r="1626">
          <cell r="A1626" t="str">
            <v>BB526</v>
          </cell>
        </row>
        <row r="1627">
          <cell r="A1627" t="str">
            <v>BB527</v>
          </cell>
        </row>
        <row r="1628">
          <cell r="A1628" t="str">
            <v>BB528</v>
          </cell>
        </row>
        <row r="1629">
          <cell r="A1629" t="str">
            <v>BB529</v>
          </cell>
        </row>
        <row r="1630">
          <cell r="A1630" t="str">
            <v>BB53</v>
          </cell>
        </row>
        <row r="1631">
          <cell r="A1631" t="str">
            <v>BB530</v>
          </cell>
        </row>
        <row r="1632">
          <cell r="A1632" t="str">
            <v>BB531</v>
          </cell>
        </row>
        <row r="1633">
          <cell r="A1633" t="str">
            <v>BB532</v>
          </cell>
        </row>
        <row r="1634">
          <cell r="A1634" t="str">
            <v>BB534</v>
          </cell>
        </row>
        <row r="1635">
          <cell r="A1635" t="str">
            <v>BB535</v>
          </cell>
        </row>
        <row r="1636">
          <cell r="A1636" t="str">
            <v>BB536</v>
          </cell>
        </row>
        <row r="1637">
          <cell r="A1637" t="str">
            <v>BB538</v>
          </cell>
        </row>
        <row r="1638">
          <cell r="A1638" t="str">
            <v>BB539</v>
          </cell>
        </row>
        <row r="1639">
          <cell r="A1639" t="str">
            <v>BB54</v>
          </cell>
        </row>
        <row r="1640">
          <cell r="A1640" t="str">
            <v>BB545</v>
          </cell>
        </row>
        <row r="1641">
          <cell r="A1641" t="str">
            <v>BB55</v>
          </cell>
        </row>
        <row r="1642">
          <cell r="A1642" t="str">
            <v>BB555</v>
          </cell>
        </row>
        <row r="1643">
          <cell r="A1643" t="str">
            <v>BB557</v>
          </cell>
        </row>
        <row r="1644">
          <cell r="A1644" t="str">
            <v>BB558</v>
          </cell>
        </row>
        <row r="1645">
          <cell r="A1645" t="str">
            <v>BB559</v>
          </cell>
        </row>
        <row r="1646">
          <cell r="A1646" t="str">
            <v>BB56</v>
          </cell>
        </row>
        <row r="1647">
          <cell r="A1647" t="str">
            <v>BB560</v>
          </cell>
        </row>
        <row r="1648">
          <cell r="A1648" t="str">
            <v>BB561</v>
          </cell>
        </row>
        <row r="1649">
          <cell r="A1649" t="str">
            <v>BB562</v>
          </cell>
        </row>
        <row r="1650">
          <cell r="A1650" t="str">
            <v>BB563</v>
          </cell>
        </row>
        <row r="1651">
          <cell r="A1651" t="str">
            <v>BB564</v>
          </cell>
        </row>
        <row r="1652">
          <cell r="A1652" t="str">
            <v>BB565</v>
          </cell>
        </row>
        <row r="1653">
          <cell r="A1653" t="str">
            <v>BB566</v>
          </cell>
        </row>
        <row r="1654">
          <cell r="A1654" t="str">
            <v>BB569</v>
          </cell>
        </row>
        <row r="1655">
          <cell r="A1655" t="str">
            <v>BB57</v>
          </cell>
        </row>
        <row r="1656">
          <cell r="A1656" t="str">
            <v>BB572</v>
          </cell>
        </row>
        <row r="1657">
          <cell r="A1657" t="str">
            <v>BB573</v>
          </cell>
        </row>
        <row r="1658">
          <cell r="A1658" t="str">
            <v>BB574</v>
          </cell>
        </row>
        <row r="1659">
          <cell r="A1659" t="str">
            <v>BB575</v>
          </cell>
        </row>
        <row r="1660">
          <cell r="A1660" t="str">
            <v>BB576</v>
          </cell>
        </row>
        <row r="1661">
          <cell r="A1661" t="str">
            <v>BB577</v>
          </cell>
        </row>
        <row r="1662">
          <cell r="A1662" t="str">
            <v>BB578</v>
          </cell>
        </row>
        <row r="1663">
          <cell r="A1663" t="str">
            <v>BB579</v>
          </cell>
        </row>
        <row r="1664">
          <cell r="A1664" t="str">
            <v>BB58</v>
          </cell>
        </row>
        <row r="1665">
          <cell r="A1665" t="str">
            <v>BB585</v>
          </cell>
        </row>
        <row r="1666">
          <cell r="A1666" t="str">
            <v>BB59</v>
          </cell>
        </row>
        <row r="1667">
          <cell r="A1667" t="str">
            <v>BB593</v>
          </cell>
        </row>
        <row r="1668">
          <cell r="A1668" t="str">
            <v>BB594</v>
          </cell>
        </row>
        <row r="1669">
          <cell r="A1669" t="str">
            <v>BB595</v>
          </cell>
        </row>
        <row r="1670">
          <cell r="A1670" t="str">
            <v>BB60</v>
          </cell>
        </row>
        <row r="1671">
          <cell r="A1671" t="str">
            <v>BB602</v>
          </cell>
        </row>
        <row r="1672">
          <cell r="A1672" t="str">
            <v>BB604</v>
          </cell>
        </row>
        <row r="1673">
          <cell r="A1673" t="str">
            <v>BB61</v>
          </cell>
        </row>
        <row r="1674">
          <cell r="A1674" t="str">
            <v>BB612</v>
          </cell>
        </row>
        <row r="1675">
          <cell r="A1675" t="str">
            <v>BB617</v>
          </cell>
        </row>
        <row r="1676">
          <cell r="A1676" t="str">
            <v>BB618</v>
          </cell>
        </row>
        <row r="1677">
          <cell r="A1677" t="str">
            <v>BB619</v>
          </cell>
        </row>
        <row r="1678">
          <cell r="A1678" t="str">
            <v>BB620</v>
          </cell>
        </row>
        <row r="1679">
          <cell r="A1679" t="str">
            <v>BB621</v>
          </cell>
        </row>
        <row r="1680">
          <cell r="A1680" t="str">
            <v>BB622</v>
          </cell>
        </row>
        <row r="1681">
          <cell r="A1681" t="str">
            <v>BB623</v>
          </cell>
        </row>
        <row r="1682">
          <cell r="A1682" t="str">
            <v>BB624</v>
          </cell>
        </row>
        <row r="1683">
          <cell r="A1683" t="str">
            <v>BB625</v>
          </cell>
        </row>
        <row r="1684">
          <cell r="A1684" t="str">
            <v>BB628</v>
          </cell>
        </row>
        <row r="1685">
          <cell r="A1685" t="str">
            <v>BB63</v>
          </cell>
        </row>
        <row r="1686">
          <cell r="A1686" t="str">
            <v>BB631</v>
          </cell>
        </row>
        <row r="1687">
          <cell r="A1687" t="str">
            <v>BB632</v>
          </cell>
        </row>
        <row r="1688">
          <cell r="A1688" t="str">
            <v>BB633</v>
          </cell>
        </row>
        <row r="1689">
          <cell r="A1689" t="str">
            <v>BB634</v>
          </cell>
        </row>
        <row r="1690">
          <cell r="A1690" t="str">
            <v>BB636</v>
          </cell>
        </row>
        <row r="1691">
          <cell r="A1691" t="str">
            <v>BB637</v>
          </cell>
        </row>
        <row r="1692">
          <cell r="A1692" t="str">
            <v>BB638</v>
          </cell>
        </row>
        <row r="1693">
          <cell r="A1693" t="str">
            <v>BB639</v>
          </cell>
        </row>
        <row r="1694">
          <cell r="A1694" t="str">
            <v>BB642</v>
          </cell>
        </row>
        <row r="1695">
          <cell r="A1695" t="str">
            <v>BB643</v>
          </cell>
        </row>
        <row r="1696">
          <cell r="A1696" t="str">
            <v>BB644</v>
          </cell>
        </row>
        <row r="1697">
          <cell r="A1697" t="str">
            <v>BB645</v>
          </cell>
        </row>
        <row r="1698">
          <cell r="A1698" t="str">
            <v>BB646</v>
          </cell>
        </row>
        <row r="1699">
          <cell r="A1699" t="str">
            <v>BB648</v>
          </cell>
        </row>
        <row r="1700">
          <cell r="A1700" t="str">
            <v>BB649</v>
          </cell>
        </row>
        <row r="1701">
          <cell r="A1701" t="str">
            <v>BB65</v>
          </cell>
        </row>
        <row r="1702">
          <cell r="A1702" t="str">
            <v>BB66</v>
          </cell>
        </row>
        <row r="1703">
          <cell r="A1703" t="str">
            <v>BB668</v>
          </cell>
        </row>
        <row r="1704">
          <cell r="A1704" t="str">
            <v>BB67</v>
          </cell>
        </row>
        <row r="1705">
          <cell r="A1705" t="str">
            <v>BB68</v>
          </cell>
        </row>
        <row r="1706">
          <cell r="A1706" t="str">
            <v>BB69</v>
          </cell>
        </row>
        <row r="1707">
          <cell r="A1707" t="str">
            <v>BB702</v>
          </cell>
        </row>
        <row r="1708">
          <cell r="A1708" t="str">
            <v>BB71</v>
          </cell>
        </row>
        <row r="1709">
          <cell r="A1709" t="str">
            <v>BB72</v>
          </cell>
        </row>
        <row r="1710">
          <cell r="A1710" t="str">
            <v>BB73</v>
          </cell>
        </row>
        <row r="1711">
          <cell r="A1711" t="str">
            <v>BB742</v>
          </cell>
        </row>
        <row r="1712">
          <cell r="A1712" t="str">
            <v>BB743</v>
          </cell>
        </row>
        <row r="1713">
          <cell r="A1713" t="str">
            <v>BB748</v>
          </cell>
        </row>
        <row r="1714">
          <cell r="A1714" t="str">
            <v>BB749</v>
          </cell>
        </row>
        <row r="1715">
          <cell r="A1715" t="str">
            <v>BB755</v>
          </cell>
        </row>
        <row r="1716">
          <cell r="A1716" t="str">
            <v>BB756</v>
          </cell>
        </row>
        <row r="1717">
          <cell r="A1717" t="str">
            <v>BB757</v>
          </cell>
        </row>
        <row r="1718">
          <cell r="A1718" t="str">
            <v>BB76</v>
          </cell>
        </row>
        <row r="1719">
          <cell r="A1719" t="str">
            <v>BB763</v>
          </cell>
        </row>
        <row r="1720">
          <cell r="A1720" t="str">
            <v>BB769</v>
          </cell>
        </row>
        <row r="1721">
          <cell r="A1721" t="str">
            <v>BB77</v>
          </cell>
        </row>
        <row r="1722">
          <cell r="A1722" t="str">
            <v>BB771</v>
          </cell>
        </row>
        <row r="1723">
          <cell r="A1723" t="str">
            <v>BB772</v>
          </cell>
        </row>
        <row r="1724">
          <cell r="A1724" t="str">
            <v>BB78</v>
          </cell>
        </row>
        <row r="1725">
          <cell r="A1725" t="str">
            <v>BB79</v>
          </cell>
        </row>
        <row r="1726">
          <cell r="A1726" t="str">
            <v>BB80</v>
          </cell>
        </row>
        <row r="1727">
          <cell r="A1727" t="str">
            <v>BB805</v>
          </cell>
        </row>
        <row r="1728">
          <cell r="A1728" t="str">
            <v>BB81</v>
          </cell>
        </row>
        <row r="1729">
          <cell r="A1729" t="str">
            <v>BB82</v>
          </cell>
        </row>
        <row r="1730">
          <cell r="A1730" t="str">
            <v>BB828</v>
          </cell>
        </row>
        <row r="1731">
          <cell r="A1731" t="str">
            <v>BB829</v>
          </cell>
        </row>
        <row r="1732">
          <cell r="A1732" t="str">
            <v>BB83</v>
          </cell>
        </row>
        <row r="1733">
          <cell r="A1733" t="str">
            <v>BB830</v>
          </cell>
        </row>
        <row r="1734">
          <cell r="A1734" t="str">
            <v>BB834</v>
          </cell>
        </row>
        <row r="1735">
          <cell r="A1735" t="str">
            <v>BB835</v>
          </cell>
        </row>
        <row r="1736">
          <cell r="A1736" t="str">
            <v>BB836</v>
          </cell>
        </row>
        <row r="1737">
          <cell r="A1737" t="str">
            <v>BB837</v>
          </cell>
        </row>
        <row r="1738">
          <cell r="A1738" t="str">
            <v>BB838</v>
          </cell>
        </row>
        <row r="1739">
          <cell r="A1739" t="str">
            <v>BB839</v>
          </cell>
        </row>
        <row r="1740">
          <cell r="A1740" t="str">
            <v>BB84</v>
          </cell>
        </row>
        <row r="1741">
          <cell r="A1741" t="str">
            <v>BB840</v>
          </cell>
        </row>
        <row r="1742">
          <cell r="A1742" t="str">
            <v>BB841</v>
          </cell>
        </row>
        <row r="1743">
          <cell r="A1743" t="str">
            <v>BB842</v>
          </cell>
        </row>
        <row r="1744">
          <cell r="A1744" t="str">
            <v>BB843</v>
          </cell>
        </row>
        <row r="1745">
          <cell r="A1745" t="str">
            <v>BB844</v>
          </cell>
        </row>
        <row r="1746">
          <cell r="A1746" t="str">
            <v>BB845</v>
          </cell>
        </row>
        <row r="1747">
          <cell r="A1747" t="str">
            <v>BB846</v>
          </cell>
        </row>
        <row r="1748">
          <cell r="A1748" t="str">
            <v>BB85</v>
          </cell>
        </row>
        <row r="1749">
          <cell r="A1749" t="str">
            <v>BB86</v>
          </cell>
        </row>
        <row r="1750">
          <cell r="A1750" t="str">
            <v>BB87</v>
          </cell>
        </row>
        <row r="1751">
          <cell r="A1751" t="str">
            <v>BB89</v>
          </cell>
        </row>
        <row r="1752">
          <cell r="A1752" t="str">
            <v>BB90</v>
          </cell>
        </row>
        <row r="1753">
          <cell r="A1753" t="str">
            <v>BB91</v>
          </cell>
        </row>
        <row r="1754">
          <cell r="A1754" t="str">
            <v>BB93</v>
          </cell>
        </row>
        <row r="1755">
          <cell r="A1755" t="str">
            <v>BB95</v>
          </cell>
        </row>
        <row r="1756">
          <cell r="A1756" t="str">
            <v>BB96</v>
          </cell>
        </row>
        <row r="1757">
          <cell r="A1757" t="str">
            <v>BB98</v>
          </cell>
        </row>
        <row r="1758">
          <cell r="A1758" t="str">
            <v>BB99</v>
          </cell>
        </row>
      </sheetData>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up_Cancha"/>
      <sheetName val="1_Preliminares"/>
      <sheetName val="2_Cimentación_Est.Met"/>
      <sheetName val="3_HS"/>
      <sheetName val="Apus_In.Elect"/>
      <sheetName val="Apus_Cubierta"/>
      <sheetName val="Apus_Dotación_Pintura"/>
      <sheetName val="Insumos"/>
      <sheetName val="Equipo_Trans "/>
      <sheetName val="M.Obra"/>
      <sheetName val="ESP.GENERALES"/>
      <sheetName val="ESP. ELECTRICAS"/>
    </sheetNames>
    <sheetDataSet>
      <sheetData sheetId="0"/>
      <sheetData sheetId="1"/>
      <sheetData sheetId="2"/>
      <sheetData sheetId="3" refreshError="1"/>
      <sheetData sheetId="4" refreshError="1"/>
      <sheetData sheetId="5" refreshError="1"/>
      <sheetData sheetId="6" refreshError="1"/>
      <sheetData sheetId="7" refreshError="1"/>
      <sheetData sheetId="8">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E001</v>
          </cell>
        </row>
        <row r="155">
          <cell r="A155" t="str">
            <v>E001A</v>
          </cell>
        </row>
        <row r="156">
          <cell r="A156" t="str">
            <v>E01</v>
          </cell>
        </row>
        <row r="157">
          <cell r="A157" t="str">
            <v>E01A</v>
          </cell>
        </row>
        <row r="158">
          <cell r="A158" t="str">
            <v>E17</v>
          </cell>
        </row>
        <row r="159">
          <cell r="A159" t="str">
            <v>E25</v>
          </cell>
        </row>
        <row r="160">
          <cell r="A160" t="str">
            <v>E09</v>
          </cell>
        </row>
        <row r="161">
          <cell r="A161" t="str">
            <v>E21</v>
          </cell>
        </row>
        <row r="162">
          <cell r="A162" t="str">
            <v>E28</v>
          </cell>
        </row>
        <row r="163">
          <cell r="A163" t="str">
            <v>E26</v>
          </cell>
        </row>
        <row r="164">
          <cell r="A164" t="str">
            <v>E02</v>
          </cell>
        </row>
        <row r="165">
          <cell r="A165" t="str">
            <v>E02A</v>
          </cell>
        </row>
        <row r="166">
          <cell r="A166" t="str">
            <v>E02B</v>
          </cell>
        </row>
        <row r="167">
          <cell r="A167" t="str">
            <v>E54</v>
          </cell>
        </row>
        <row r="168">
          <cell r="A168" t="str">
            <v>E55</v>
          </cell>
        </row>
        <row r="169">
          <cell r="A169" t="str">
            <v>E52</v>
          </cell>
        </row>
        <row r="170">
          <cell r="A170" t="str">
            <v>E53</v>
          </cell>
        </row>
        <row r="171">
          <cell r="A171" t="str">
            <v>E48</v>
          </cell>
        </row>
        <row r="172">
          <cell r="A172" t="str">
            <v>E50</v>
          </cell>
        </row>
        <row r="173">
          <cell r="A173" t="str">
            <v>E49</v>
          </cell>
        </row>
        <row r="174">
          <cell r="A174" t="str">
            <v>E51</v>
          </cell>
        </row>
        <row r="175">
          <cell r="A175" t="str">
            <v>E44</v>
          </cell>
        </row>
        <row r="176">
          <cell r="A176" t="str">
            <v>E46</v>
          </cell>
        </row>
        <row r="177">
          <cell r="A177" t="str">
            <v>E45</v>
          </cell>
        </row>
        <row r="178">
          <cell r="A178" t="str">
            <v>E47</v>
          </cell>
        </row>
        <row r="179">
          <cell r="A179" t="str">
            <v>E42</v>
          </cell>
        </row>
        <row r="180">
          <cell r="A180" t="str">
            <v>E43</v>
          </cell>
        </row>
        <row r="181">
          <cell r="A181" t="str">
            <v>E40</v>
          </cell>
        </row>
        <row r="182">
          <cell r="A182" t="str">
            <v>E41</v>
          </cell>
        </row>
        <row r="183">
          <cell r="A183" t="str">
            <v>E36</v>
          </cell>
        </row>
        <row r="184">
          <cell r="A184" t="str">
            <v>E38</v>
          </cell>
        </row>
        <row r="185">
          <cell r="A185" t="str">
            <v>E39</v>
          </cell>
        </row>
        <row r="186">
          <cell r="A186" t="str">
            <v>E37</v>
          </cell>
        </row>
        <row r="187">
          <cell r="A187" t="str">
            <v>E32</v>
          </cell>
        </row>
        <row r="188">
          <cell r="A188" t="str">
            <v>E34</v>
          </cell>
        </row>
        <row r="189">
          <cell r="A189" t="str">
            <v>E33</v>
          </cell>
        </row>
        <row r="190">
          <cell r="A190" t="str">
            <v>E35</v>
          </cell>
        </row>
        <row r="191">
          <cell r="A191" t="str">
            <v>E03</v>
          </cell>
        </row>
        <row r="192">
          <cell r="A192" t="str">
            <v>E23</v>
          </cell>
        </row>
        <row r="193">
          <cell r="A193" t="str">
            <v>E22</v>
          </cell>
        </row>
        <row r="194">
          <cell r="A194" t="str">
            <v>E04</v>
          </cell>
        </row>
        <row r="195">
          <cell r="A195" t="str">
            <v>E05</v>
          </cell>
        </row>
        <row r="196">
          <cell r="A196" t="str">
            <v>E24</v>
          </cell>
        </row>
        <row r="197">
          <cell r="A197" t="str">
            <v>E68</v>
          </cell>
        </row>
        <row r="198">
          <cell r="A198" t="str">
            <v>E69</v>
          </cell>
        </row>
        <row r="199">
          <cell r="A199" t="str">
            <v>E70</v>
          </cell>
        </row>
        <row r="200">
          <cell r="A200" t="str">
            <v>E71</v>
          </cell>
        </row>
        <row r="201">
          <cell r="A201" t="str">
            <v>E06</v>
          </cell>
        </row>
        <row r="202">
          <cell r="A202" t="str">
            <v>E06B</v>
          </cell>
        </row>
        <row r="203">
          <cell r="A203" t="str">
            <v>E06A</v>
          </cell>
        </row>
        <row r="204">
          <cell r="A204" t="str">
            <v>E06C</v>
          </cell>
        </row>
        <row r="205">
          <cell r="A205" t="str">
            <v>E07C</v>
          </cell>
        </row>
        <row r="206">
          <cell r="A206" t="str">
            <v>E07</v>
          </cell>
        </row>
        <row r="207">
          <cell r="A207" t="str">
            <v>E08</v>
          </cell>
        </row>
        <row r="208">
          <cell r="A208" t="str">
            <v>E31</v>
          </cell>
        </row>
        <row r="209">
          <cell r="A209" t="str">
            <v>E30</v>
          </cell>
        </row>
        <row r="210">
          <cell r="A210" t="str">
            <v>E10</v>
          </cell>
        </row>
        <row r="211">
          <cell r="A211" t="str">
            <v>E29</v>
          </cell>
        </row>
        <row r="212">
          <cell r="A212" t="str">
            <v>E11</v>
          </cell>
        </row>
        <row r="213">
          <cell r="A213" t="str">
            <v>E60</v>
          </cell>
        </row>
        <row r="214">
          <cell r="A214" t="str">
            <v>E61</v>
          </cell>
        </row>
        <row r="215">
          <cell r="A215" t="str">
            <v>E58</v>
          </cell>
        </row>
        <row r="216">
          <cell r="A216" t="str">
            <v>E59</v>
          </cell>
        </row>
        <row r="217">
          <cell r="A217" t="str">
            <v>E56</v>
          </cell>
        </row>
        <row r="218">
          <cell r="A218" t="str">
            <v>E57</v>
          </cell>
        </row>
        <row r="219">
          <cell r="A219" t="str">
            <v>E66</v>
          </cell>
        </row>
        <row r="220">
          <cell r="A220" t="str">
            <v>E67</v>
          </cell>
        </row>
        <row r="221">
          <cell r="A221" t="str">
            <v>E67A</v>
          </cell>
        </row>
        <row r="222">
          <cell r="A222" t="str">
            <v>E67B</v>
          </cell>
        </row>
        <row r="223">
          <cell r="A223" t="str">
            <v>E64</v>
          </cell>
        </row>
        <row r="224">
          <cell r="A224" t="str">
            <v>E65</v>
          </cell>
        </row>
        <row r="225">
          <cell r="A225" t="str">
            <v>E62</v>
          </cell>
        </row>
        <row r="226">
          <cell r="A226" t="str">
            <v>E63</v>
          </cell>
        </row>
        <row r="227">
          <cell r="A227" t="str">
            <v>E13</v>
          </cell>
        </row>
        <row r="228">
          <cell r="A228" t="str">
            <v>E12</v>
          </cell>
        </row>
        <row r="229">
          <cell r="A229" t="str">
            <v>E14</v>
          </cell>
        </row>
        <row r="230">
          <cell r="A230" t="str">
            <v>E15</v>
          </cell>
        </row>
        <row r="231">
          <cell r="A231" t="str">
            <v>E16</v>
          </cell>
        </row>
        <row r="232">
          <cell r="A232" t="str">
            <v>E18</v>
          </cell>
        </row>
        <row r="233">
          <cell r="A233" t="str">
            <v>E19</v>
          </cell>
        </row>
        <row r="234">
          <cell r="A234" t="str">
            <v>E27</v>
          </cell>
        </row>
        <row r="235">
          <cell r="A235" t="str">
            <v>E20</v>
          </cell>
        </row>
        <row r="236">
          <cell r="A236" t="str">
            <v>E72</v>
          </cell>
        </row>
        <row r="237">
          <cell r="A237" t="str">
            <v>E76</v>
          </cell>
        </row>
        <row r="238">
          <cell r="A238" t="str">
            <v>E77</v>
          </cell>
        </row>
        <row r="239">
          <cell r="A239" t="str">
            <v>E78</v>
          </cell>
        </row>
        <row r="240">
          <cell r="A240" t="str">
            <v>F</v>
          </cell>
        </row>
        <row r="241">
          <cell r="A241" t="str">
            <v>F09</v>
          </cell>
        </row>
        <row r="242">
          <cell r="A242" t="str">
            <v>F02</v>
          </cell>
        </row>
        <row r="243">
          <cell r="A243" t="str">
            <v>F01</v>
          </cell>
        </row>
        <row r="244">
          <cell r="A244" t="str">
            <v>F03</v>
          </cell>
        </row>
        <row r="245">
          <cell r="A245" t="str">
            <v>F07</v>
          </cell>
        </row>
        <row r="246">
          <cell r="A246" t="str">
            <v>F11</v>
          </cell>
        </row>
        <row r="247">
          <cell r="A247" t="str">
            <v>F08</v>
          </cell>
        </row>
        <row r="248">
          <cell r="A248" t="str">
            <v>F05</v>
          </cell>
        </row>
        <row r="249">
          <cell r="A249" t="str">
            <v>F04</v>
          </cell>
        </row>
        <row r="250">
          <cell r="A250" t="str">
            <v>F06</v>
          </cell>
        </row>
        <row r="251">
          <cell r="A251" t="str">
            <v>F10</v>
          </cell>
        </row>
        <row r="252">
          <cell r="A252" t="str">
            <v>F12</v>
          </cell>
        </row>
        <row r="253">
          <cell r="A253" t="str">
            <v>F13</v>
          </cell>
        </row>
        <row r="254">
          <cell r="A254" t="str">
            <v>F14</v>
          </cell>
        </row>
        <row r="255">
          <cell r="A255" t="str">
            <v>F15</v>
          </cell>
        </row>
        <row r="256">
          <cell r="A256" t="str">
            <v>G</v>
          </cell>
        </row>
        <row r="257">
          <cell r="A257" t="str">
            <v>G1</v>
          </cell>
        </row>
        <row r="258">
          <cell r="A258" t="str">
            <v>G2</v>
          </cell>
        </row>
        <row r="259">
          <cell r="A259" t="str">
            <v>G3</v>
          </cell>
        </row>
        <row r="260">
          <cell r="A260" t="str">
            <v>G4</v>
          </cell>
        </row>
        <row r="261">
          <cell r="A261" t="str">
            <v>H</v>
          </cell>
        </row>
        <row r="262">
          <cell r="A262" t="str">
            <v>H11</v>
          </cell>
        </row>
        <row r="263">
          <cell r="A263" t="str">
            <v>H08</v>
          </cell>
        </row>
        <row r="264">
          <cell r="A264" t="str">
            <v>H01</v>
          </cell>
        </row>
        <row r="265">
          <cell r="A265" t="str">
            <v>H02</v>
          </cell>
        </row>
        <row r="266">
          <cell r="A266" t="str">
            <v>H12</v>
          </cell>
        </row>
        <row r="267">
          <cell r="A267" t="str">
            <v>H12A</v>
          </cell>
        </row>
        <row r="268">
          <cell r="A268" t="str">
            <v>H03</v>
          </cell>
        </row>
        <row r="269">
          <cell r="A269" t="str">
            <v>H04</v>
          </cell>
        </row>
        <row r="270">
          <cell r="A270" t="str">
            <v>H13</v>
          </cell>
        </row>
        <row r="271">
          <cell r="A271" t="str">
            <v>H09</v>
          </cell>
        </row>
        <row r="272">
          <cell r="A272" t="str">
            <v>H10</v>
          </cell>
        </row>
        <row r="273">
          <cell r="A273" t="str">
            <v>H15</v>
          </cell>
        </row>
        <row r="274">
          <cell r="A274" t="str">
            <v>H16</v>
          </cell>
        </row>
        <row r="275">
          <cell r="A275" t="str">
            <v>H05</v>
          </cell>
        </row>
        <row r="276">
          <cell r="A276" t="str">
            <v>H06</v>
          </cell>
        </row>
        <row r="277">
          <cell r="A277" t="str">
            <v>H07</v>
          </cell>
        </row>
        <row r="278">
          <cell r="A278" t="str">
            <v>H14</v>
          </cell>
        </row>
        <row r="279">
          <cell r="A279" t="str">
            <v>H17</v>
          </cell>
        </row>
        <row r="280">
          <cell r="A280" t="str">
            <v>H18</v>
          </cell>
        </row>
        <row r="281">
          <cell r="A281" t="str">
            <v>H19</v>
          </cell>
        </row>
        <row r="282">
          <cell r="A282" t="str">
            <v>H20</v>
          </cell>
        </row>
        <row r="283">
          <cell r="A283" t="str">
            <v>H21</v>
          </cell>
        </row>
        <row r="284">
          <cell r="A284" t="str">
            <v>I</v>
          </cell>
        </row>
        <row r="286">
          <cell r="A286" t="str">
            <v>J</v>
          </cell>
        </row>
        <row r="287">
          <cell r="A287" t="str">
            <v>J02</v>
          </cell>
        </row>
        <row r="288">
          <cell r="A288" t="str">
            <v>J06</v>
          </cell>
        </row>
        <row r="289">
          <cell r="A289" t="str">
            <v>J12</v>
          </cell>
        </row>
        <row r="290">
          <cell r="A290" t="str">
            <v>J01</v>
          </cell>
        </row>
        <row r="291">
          <cell r="A291" t="str">
            <v>J08</v>
          </cell>
        </row>
        <row r="292">
          <cell r="A292" t="str">
            <v>J07</v>
          </cell>
        </row>
        <row r="293">
          <cell r="A293" t="str">
            <v>J07A</v>
          </cell>
        </row>
        <row r="294">
          <cell r="A294" t="str">
            <v>J05</v>
          </cell>
        </row>
        <row r="295">
          <cell r="A295" t="str">
            <v>J11</v>
          </cell>
        </row>
        <row r="296">
          <cell r="A296" t="str">
            <v xml:space="preserve">  </v>
          </cell>
        </row>
        <row r="297">
          <cell r="A297" t="str">
            <v>J10</v>
          </cell>
        </row>
        <row r="298">
          <cell r="A298" t="str">
            <v>J04</v>
          </cell>
        </row>
        <row r="299">
          <cell r="A299" t="str">
            <v>J09</v>
          </cell>
        </row>
        <row r="300">
          <cell r="A300" t="str">
            <v>J15</v>
          </cell>
        </row>
        <row r="301">
          <cell r="A301" t="str">
            <v>J20</v>
          </cell>
        </row>
        <row r="302">
          <cell r="A302" t="str">
            <v>K</v>
          </cell>
        </row>
        <row r="303">
          <cell r="A303" t="str">
            <v>K10</v>
          </cell>
        </row>
        <row r="304">
          <cell r="A304" t="str">
            <v>K11</v>
          </cell>
        </row>
        <row r="305">
          <cell r="A305" t="str">
            <v>K13</v>
          </cell>
        </row>
        <row r="306">
          <cell r="A306" t="str">
            <v>K14</v>
          </cell>
        </row>
        <row r="307">
          <cell r="A307" t="str">
            <v>K06</v>
          </cell>
        </row>
        <row r="308">
          <cell r="A308" t="str">
            <v>K07</v>
          </cell>
        </row>
        <row r="309">
          <cell r="A309" t="str">
            <v>K17</v>
          </cell>
        </row>
        <row r="310">
          <cell r="A310" t="str">
            <v>K18</v>
          </cell>
        </row>
        <row r="311">
          <cell r="A311" t="str">
            <v>K08</v>
          </cell>
        </row>
        <row r="312">
          <cell r="A312" t="str">
            <v>K19</v>
          </cell>
        </row>
        <row r="313">
          <cell r="A313" t="str">
            <v>K09</v>
          </cell>
        </row>
        <row r="314">
          <cell r="A314" t="str">
            <v>K12</v>
          </cell>
        </row>
        <row r="315">
          <cell r="A315" t="str">
            <v>K16</v>
          </cell>
        </row>
        <row r="316">
          <cell r="A316" t="str">
            <v>K02</v>
          </cell>
        </row>
        <row r="317">
          <cell r="A317" t="str">
            <v>K15</v>
          </cell>
        </row>
        <row r="318">
          <cell r="A318" t="str">
            <v>K01</v>
          </cell>
        </row>
        <row r="319">
          <cell r="A319" t="str">
            <v>K03</v>
          </cell>
        </row>
        <row r="320">
          <cell r="A320" t="str">
            <v>K04</v>
          </cell>
        </row>
        <row r="321">
          <cell r="A321" t="str">
            <v>K05</v>
          </cell>
        </row>
        <row r="322">
          <cell r="A322" t="str">
            <v>K20</v>
          </cell>
        </row>
        <row r="323">
          <cell r="A323" t="str">
            <v>K21</v>
          </cell>
        </row>
        <row r="324">
          <cell r="A324" t="str">
            <v>K22</v>
          </cell>
        </row>
        <row r="325">
          <cell r="A325" t="str">
            <v>K23</v>
          </cell>
        </row>
        <row r="326">
          <cell r="A326" t="str">
            <v>L</v>
          </cell>
        </row>
        <row r="327">
          <cell r="A327" t="str">
            <v>L12</v>
          </cell>
        </row>
        <row r="328">
          <cell r="A328" t="str">
            <v>L02</v>
          </cell>
        </row>
        <row r="329">
          <cell r="A329" t="str">
            <v>L01</v>
          </cell>
        </row>
        <row r="330">
          <cell r="A330" t="str">
            <v>L11</v>
          </cell>
        </row>
        <row r="331">
          <cell r="A331" t="str">
            <v>L03</v>
          </cell>
        </row>
        <row r="332">
          <cell r="A332" t="str">
            <v>L04</v>
          </cell>
        </row>
        <row r="333">
          <cell r="A333" t="str">
            <v>L05</v>
          </cell>
        </row>
        <row r="334">
          <cell r="A334" t="str">
            <v>L06</v>
          </cell>
        </row>
        <row r="335">
          <cell r="A335" t="str">
            <v>L07</v>
          </cell>
        </row>
        <row r="336">
          <cell r="A336" t="str">
            <v>L08</v>
          </cell>
        </row>
        <row r="337">
          <cell r="A337" t="str">
            <v>L09</v>
          </cell>
        </row>
        <row r="338">
          <cell r="A338" t="str">
            <v>L10</v>
          </cell>
        </row>
        <row r="339">
          <cell r="A339" t="str">
            <v>L13</v>
          </cell>
        </row>
        <row r="340">
          <cell r="A340" t="str">
            <v>L14</v>
          </cell>
        </row>
        <row r="341">
          <cell r="A341" t="str">
            <v>L15</v>
          </cell>
        </row>
        <row r="342">
          <cell r="A342" t="str">
            <v>L16</v>
          </cell>
        </row>
        <row r="343">
          <cell r="A343" t="str">
            <v>L17</v>
          </cell>
        </row>
        <row r="344">
          <cell r="A344" t="str">
            <v>L18</v>
          </cell>
        </row>
        <row r="345">
          <cell r="A345" t="str">
            <v>L19</v>
          </cell>
        </row>
        <row r="346">
          <cell r="A346" t="str">
            <v>L20</v>
          </cell>
        </row>
        <row r="347">
          <cell r="A347" t="str">
            <v>L21</v>
          </cell>
        </row>
        <row r="348">
          <cell r="A348" t="str">
            <v>L22</v>
          </cell>
        </row>
        <row r="349">
          <cell r="A349" t="str">
            <v>L23</v>
          </cell>
        </row>
        <row r="350">
          <cell r="A350" t="str">
            <v>L24</v>
          </cell>
        </row>
        <row r="351">
          <cell r="A351" t="str">
            <v>L25</v>
          </cell>
        </row>
        <row r="352">
          <cell r="A352" t="str">
            <v>L26</v>
          </cell>
        </row>
        <row r="353">
          <cell r="A353" t="str">
            <v>L27</v>
          </cell>
        </row>
        <row r="354">
          <cell r="A354" t="str">
            <v>M</v>
          </cell>
        </row>
        <row r="355">
          <cell r="A355" t="str">
            <v>M01</v>
          </cell>
        </row>
        <row r="356">
          <cell r="A356" t="str">
            <v>M02</v>
          </cell>
        </row>
        <row r="359">
          <cell r="A359" t="str">
            <v>O</v>
          </cell>
        </row>
        <row r="360">
          <cell r="A360" t="str">
            <v>O36</v>
          </cell>
        </row>
        <row r="361">
          <cell r="A361" t="str">
            <v>O12</v>
          </cell>
        </row>
        <row r="362">
          <cell r="A362" t="str">
            <v>O32</v>
          </cell>
        </row>
        <row r="363">
          <cell r="A363" t="str">
            <v>O39</v>
          </cell>
        </row>
        <row r="364">
          <cell r="A364" t="str">
            <v>O28</v>
          </cell>
        </row>
        <row r="365">
          <cell r="A365" t="str">
            <v>O01</v>
          </cell>
        </row>
        <row r="366">
          <cell r="A366" t="str">
            <v>O33</v>
          </cell>
        </row>
        <row r="367">
          <cell r="A367" t="str">
            <v>O24</v>
          </cell>
        </row>
        <row r="368">
          <cell r="A368" t="str">
            <v>O02</v>
          </cell>
        </row>
        <row r="369">
          <cell r="A369" t="str">
            <v>O03</v>
          </cell>
        </row>
        <row r="370">
          <cell r="A370" t="str">
            <v>O22</v>
          </cell>
        </row>
        <row r="371">
          <cell r="A371" t="str">
            <v>O06</v>
          </cell>
        </row>
        <row r="372">
          <cell r="A372" t="str">
            <v>O27</v>
          </cell>
        </row>
        <row r="373">
          <cell r="A373" t="str">
            <v>O26</v>
          </cell>
        </row>
        <row r="374">
          <cell r="A374" t="str">
            <v>O07</v>
          </cell>
        </row>
        <row r="375">
          <cell r="A375" t="str">
            <v>O08</v>
          </cell>
        </row>
        <row r="376">
          <cell r="A376" t="str">
            <v>O08A</v>
          </cell>
        </row>
        <row r="377">
          <cell r="A377" t="str">
            <v>O09</v>
          </cell>
        </row>
        <row r="378">
          <cell r="A378" t="str">
            <v>O37</v>
          </cell>
        </row>
        <row r="379">
          <cell r="A379" t="str">
            <v>O10</v>
          </cell>
        </row>
        <row r="380">
          <cell r="A380" t="str">
            <v>O11</v>
          </cell>
        </row>
        <row r="381">
          <cell r="A381" t="str">
            <v>O38</v>
          </cell>
        </row>
        <row r="382">
          <cell r="A382" t="str">
            <v>O29</v>
          </cell>
        </row>
        <row r="383">
          <cell r="A383" t="str">
            <v>O05</v>
          </cell>
        </row>
        <row r="384">
          <cell r="A384" t="str">
            <v>O31</v>
          </cell>
        </row>
        <row r="385">
          <cell r="A385" t="str">
            <v>O13</v>
          </cell>
        </row>
        <row r="386">
          <cell r="A386" t="str">
            <v>O14</v>
          </cell>
        </row>
        <row r="387">
          <cell r="A387" t="str">
            <v>O15</v>
          </cell>
        </row>
        <row r="388">
          <cell r="A388" t="str">
            <v>O04</v>
          </cell>
        </row>
        <row r="389">
          <cell r="A389" t="str">
            <v>O16</v>
          </cell>
        </row>
        <row r="390">
          <cell r="A390" t="str">
            <v>O17</v>
          </cell>
        </row>
        <row r="391">
          <cell r="A391" t="str">
            <v>O30</v>
          </cell>
        </row>
        <row r="392">
          <cell r="A392" t="str">
            <v>O35</v>
          </cell>
        </row>
        <row r="393">
          <cell r="A393" t="str">
            <v>O25</v>
          </cell>
        </row>
        <row r="394">
          <cell r="A394" t="str">
            <v>O18</v>
          </cell>
        </row>
        <row r="395">
          <cell r="A395" t="str">
            <v>O34</v>
          </cell>
        </row>
        <row r="396">
          <cell r="A396" t="str">
            <v>O19</v>
          </cell>
        </row>
        <row r="397">
          <cell r="A397" t="str">
            <v>O20</v>
          </cell>
        </row>
        <row r="398">
          <cell r="A398" t="str">
            <v>O20A</v>
          </cell>
        </row>
        <row r="399">
          <cell r="A399" t="str">
            <v>O21</v>
          </cell>
        </row>
        <row r="400">
          <cell r="A400" t="str">
            <v>O23</v>
          </cell>
        </row>
        <row r="401">
          <cell r="A401" t="str">
            <v>O40</v>
          </cell>
        </row>
        <row r="402">
          <cell r="A402" t="str">
            <v>O41</v>
          </cell>
        </row>
        <row r="403">
          <cell r="A403" t="str">
            <v>O42</v>
          </cell>
        </row>
        <row r="404">
          <cell r="A404" t="str">
            <v>O43</v>
          </cell>
        </row>
        <row r="405">
          <cell r="A405" t="str">
            <v>O44</v>
          </cell>
        </row>
        <row r="406">
          <cell r="A406" t="str">
            <v>O45</v>
          </cell>
        </row>
        <row r="407">
          <cell r="A407" t="str">
            <v>O46</v>
          </cell>
        </row>
        <row r="408">
          <cell r="A408" t="str">
            <v>O47</v>
          </cell>
        </row>
        <row r="409">
          <cell r="A409" t="str">
            <v>O48</v>
          </cell>
        </row>
        <row r="410">
          <cell r="A410" t="str">
            <v>O49</v>
          </cell>
        </row>
        <row r="411">
          <cell r="A411" t="str">
            <v>O50</v>
          </cell>
        </row>
        <row r="414">
          <cell r="A414" t="str">
            <v>P</v>
          </cell>
        </row>
        <row r="415">
          <cell r="A415" t="str">
            <v>P12</v>
          </cell>
        </row>
        <row r="416">
          <cell r="A416" t="str">
            <v>P11</v>
          </cell>
        </row>
        <row r="417">
          <cell r="A417" t="str">
            <v>P09</v>
          </cell>
        </row>
        <row r="418">
          <cell r="A418" t="str">
            <v>P01</v>
          </cell>
        </row>
        <row r="419">
          <cell r="A419" t="str">
            <v>P16</v>
          </cell>
        </row>
        <row r="420">
          <cell r="A420" t="str">
            <v>P17</v>
          </cell>
        </row>
        <row r="421">
          <cell r="A421" t="str">
            <v>P15</v>
          </cell>
        </row>
        <row r="422">
          <cell r="A422" t="str">
            <v>P02</v>
          </cell>
        </row>
        <row r="423">
          <cell r="A423" t="str">
            <v>P04</v>
          </cell>
        </row>
        <row r="424">
          <cell r="A424" t="str">
            <v>P03</v>
          </cell>
        </row>
        <row r="425">
          <cell r="A425" t="str">
            <v>P10</v>
          </cell>
        </row>
        <row r="426">
          <cell r="A426" t="str">
            <v>P05</v>
          </cell>
        </row>
        <row r="427">
          <cell r="A427" t="str">
            <v>P07</v>
          </cell>
        </row>
        <row r="428">
          <cell r="A428" t="str">
            <v>P13</v>
          </cell>
        </row>
        <row r="429">
          <cell r="A429" t="str">
            <v>P14</v>
          </cell>
        </row>
        <row r="430">
          <cell r="A430" t="str">
            <v>P06</v>
          </cell>
        </row>
        <row r="431">
          <cell r="A431" t="str">
            <v>P08</v>
          </cell>
        </row>
        <row r="432">
          <cell r="A432" t="str">
            <v>P18</v>
          </cell>
        </row>
        <row r="433">
          <cell r="A433" t="str">
            <v>P19</v>
          </cell>
        </row>
        <row r="434">
          <cell r="A434" t="str">
            <v>P20</v>
          </cell>
        </row>
        <row r="435">
          <cell r="A435" t="str">
            <v>P21</v>
          </cell>
        </row>
        <row r="436">
          <cell r="A436" t="str">
            <v>Q</v>
          </cell>
        </row>
        <row r="437">
          <cell r="A437" t="str">
            <v>Q06</v>
          </cell>
        </row>
        <row r="438">
          <cell r="A438" t="str">
            <v>Q02</v>
          </cell>
        </row>
        <row r="439">
          <cell r="A439" t="str">
            <v>Q03</v>
          </cell>
        </row>
        <row r="440">
          <cell r="A440" t="str">
            <v>Q05</v>
          </cell>
        </row>
        <row r="441">
          <cell r="A441" t="str">
            <v>Q01</v>
          </cell>
        </row>
        <row r="442">
          <cell r="A442" t="str">
            <v>Q04</v>
          </cell>
        </row>
        <row r="443">
          <cell r="A443" t="str">
            <v>Q07</v>
          </cell>
        </row>
        <row r="444">
          <cell r="A444" t="str">
            <v>Q08</v>
          </cell>
        </row>
        <row r="445">
          <cell r="A445" t="str">
            <v>Q09</v>
          </cell>
        </row>
        <row r="446">
          <cell r="A446" t="str">
            <v>Q10</v>
          </cell>
        </row>
        <row r="447">
          <cell r="A447" t="str">
            <v>R</v>
          </cell>
        </row>
        <row r="448">
          <cell r="A448" t="str">
            <v>R02</v>
          </cell>
        </row>
        <row r="449">
          <cell r="A449" t="str">
            <v>R01</v>
          </cell>
        </row>
        <row r="450">
          <cell r="A450" t="str">
            <v>R03</v>
          </cell>
        </row>
        <row r="451">
          <cell r="A451" t="str">
            <v>R04</v>
          </cell>
        </row>
        <row r="452">
          <cell r="A452" t="str">
            <v>R05</v>
          </cell>
        </row>
        <row r="453">
          <cell r="A453" t="str">
            <v>R06</v>
          </cell>
        </row>
        <row r="454">
          <cell r="A454" t="str">
            <v>R07</v>
          </cell>
        </row>
        <row r="455">
          <cell r="A455" t="str">
            <v>S</v>
          </cell>
        </row>
        <row r="456">
          <cell r="A456" t="str">
            <v>S108</v>
          </cell>
        </row>
        <row r="457">
          <cell r="A457" t="str">
            <v>S122</v>
          </cell>
        </row>
        <row r="458">
          <cell r="A458" t="str">
            <v>S169</v>
          </cell>
        </row>
        <row r="459">
          <cell r="A459" t="str">
            <v>S170</v>
          </cell>
        </row>
        <row r="460">
          <cell r="A460" t="str">
            <v>S90</v>
          </cell>
        </row>
        <row r="461">
          <cell r="A461" t="str">
            <v>S163</v>
          </cell>
        </row>
        <row r="462">
          <cell r="A462" t="str">
            <v>S91</v>
          </cell>
        </row>
        <row r="463">
          <cell r="A463" t="str">
            <v>S89</v>
          </cell>
        </row>
        <row r="464">
          <cell r="A464" t="str">
            <v>S235</v>
          </cell>
        </row>
        <row r="465">
          <cell r="A465" t="str">
            <v>S92</v>
          </cell>
        </row>
        <row r="466">
          <cell r="A466" t="str">
            <v>S177</v>
          </cell>
        </row>
        <row r="467">
          <cell r="A467" t="str">
            <v>S93</v>
          </cell>
        </row>
        <row r="468">
          <cell r="A468" t="str">
            <v>S178</v>
          </cell>
        </row>
        <row r="469">
          <cell r="A469" t="str">
            <v>S179</v>
          </cell>
        </row>
        <row r="470">
          <cell r="A470" t="str">
            <v>S01</v>
          </cell>
        </row>
        <row r="471">
          <cell r="A471" t="str">
            <v>S01A</v>
          </cell>
        </row>
        <row r="472">
          <cell r="A472" t="str">
            <v>S02</v>
          </cell>
        </row>
        <row r="473">
          <cell r="A473" t="str">
            <v>S130</v>
          </cell>
        </row>
        <row r="474">
          <cell r="A474" t="str">
            <v>S133</v>
          </cell>
        </row>
        <row r="475">
          <cell r="A475" t="str">
            <v>S98</v>
          </cell>
        </row>
        <row r="476">
          <cell r="A476" t="str">
            <v>S99</v>
          </cell>
        </row>
        <row r="477">
          <cell r="A477" t="str">
            <v>S136</v>
          </cell>
        </row>
        <row r="478">
          <cell r="A478" t="str">
            <v>S117</v>
          </cell>
        </row>
        <row r="479">
          <cell r="A479" t="str">
            <v>S116</v>
          </cell>
        </row>
        <row r="480">
          <cell r="A480" t="str">
            <v>S04</v>
          </cell>
        </row>
        <row r="481">
          <cell r="A481" t="str">
            <v>S115</v>
          </cell>
        </row>
        <row r="482">
          <cell r="A482" t="str">
            <v>S03</v>
          </cell>
        </row>
        <row r="483">
          <cell r="A483" t="str">
            <v>S05</v>
          </cell>
        </row>
        <row r="484">
          <cell r="A484" t="str">
            <v>S145</v>
          </cell>
        </row>
        <row r="485">
          <cell r="A485" t="str">
            <v>S06</v>
          </cell>
        </row>
        <row r="486">
          <cell r="A486" t="str">
            <v>S146</v>
          </cell>
        </row>
        <row r="487">
          <cell r="A487" t="str">
            <v>S10</v>
          </cell>
        </row>
        <row r="488">
          <cell r="A488" t="str">
            <v>S196</v>
          </cell>
        </row>
        <row r="489">
          <cell r="A489" t="str">
            <v>S113</v>
          </cell>
        </row>
        <row r="490">
          <cell r="A490" t="str">
            <v>S11</v>
          </cell>
        </row>
        <row r="491">
          <cell r="A491" t="str">
            <v>S188</v>
          </cell>
        </row>
        <row r="492">
          <cell r="A492" t="str">
            <v>S87</v>
          </cell>
        </row>
        <row r="493">
          <cell r="A493" t="str">
            <v>S88</v>
          </cell>
        </row>
        <row r="494">
          <cell r="A494" t="str">
            <v>S152</v>
          </cell>
        </row>
        <row r="495">
          <cell r="A495" t="str">
            <v>S151</v>
          </cell>
        </row>
        <row r="496">
          <cell r="A496" t="str">
            <v>S149</v>
          </cell>
        </row>
        <row r="497">
          <cell r="A497" t="str">
            <v>S239</v>
          </cell>
        </row>
        <row r="498">
          <cell r="A498" t="str">
            <v>S153</v>
          </cell>
        </row>
        <row r="499">
          <cell r="A499" t="str">
            <v>S234</v>
          </cell>
        </row>
        <row r="500">
          <cell r="A500" t="str">
            <v>S150</v>
          </cell>
        </row>
        <row r="501">
          <cell r="A501" t="str">
            <v>S217</v>
          </cell>
        </row>
        <row r="502">
          <cell r="A502" t="str">
            <v>S94</v>
          </cell>
        </row>
        <row r="503">
          <cell r="A503" t="str">
            <v>S37</v>
          </cell>
        </row>
        <row r="504">
          <cell r="A504" t="str">
            <v>S100</v>
          </cell>
        </row>
        <row r="505">
          <cell r="A505" t="str">
            <v>S101</v>
          </cell>
        </row>
        <row r="506">
          <cell r="A506" t="str">
            <v>S135</v>
          </cell>
        </row>
        <row r="507">
          <cell r="A507" t="str">
            <v>S233</v>
          </cell>
        </row>
        <row r="508">
          <cell r="A508" t="str">
            <v>S12</v>
          </cell>
        </row>
        <row r="509">
          <cell r="A509" t="str">
            <v>S13</v>
          </cell>
        </row>
        <row r="510">
          <cell r="A510" t="str">
            <v>S14</v>
          </cell>
        </row>
        <row r="511">
          <cell r="A511" t="str">
            <v>S123</v>
          </cell>
        </row>
        <row r="512">
          <cell r="A512" t="str">
            <v>S15</v>
          </cell>
        </row>
        <row r="513">
          <cell r="A513" t="str">
            <v>S138</v>
          </cell>
        </row>
        <row r="514">
          <cell r="A514" t="str">
            <v>S139</v>
          </cell>
        </row>
        <row r="515">
          <cell r="A515" t="str">
            <v>S140</v>
          </cell>
        </row>
        <row r="516">
          <cell r="A516" t="str">
            <v>S173</v>
          </cell>
        </row>
        <row r="517">
          <cell r="A517" t="str">
            <v>S16</v>
          </cell>
        </row>
        <row r="518">
          <cell r="A518" t="str">
            <v>S17</v>
          </cell>
        </row>
        <row r="519">
          <cell r="A519" t="str">
            <v>S18</v>
          </cell>
        </row>
        <row r="520">
          <cell r="A520" t="str">
            <v>S08</v>
          </cell>
        </row>
        <row r="521">
          <cell r="A521" t="str">
            <v>S19</v>
          </cell>
        </row>
        <row r="522">
          <cell r="A522" t="str">
            <v>S219</v>
          </cell>
        </row>
        <row r="523">
          <cell r="A523" t="str">
            <v>S111</v>
          </cell>
        </row>
        <row r="524">
          <cell r="A524" t="str">
            <v>S165</v>
          </cell>
        </row>
        <row r="525">
          <cell r="A525" t="str">
            <v>S213</v>
          </cell>
        </row>
        <row r="526">
          <cell r="A526" t="str">
            <v>S211</v>
          </cell>
        </row>
        <row r="527">
          <cell r="A527" t="str">
            <v>S212</v>
          </cell>
        </row>
        <row r="528">
          <cell r="A528" t="str">
            <v>S210</v>
          </cell>
        </row>
        <row r="529">
          <cell r="A529" t="str">
            <v>S207</v>
          </cell>
        </row>
        <row r="530">
          <cell r="A530" t="str">
            <v>S208</v>
          </cell>
        </row>
        <row r="531">
          <cell r="A531" t="str">
            <v>S209</v>
          </cell>
        </row>
        <row r="532">
          <cell r="A532" t="str">
            <v>S206</v>
          </cell>
        </row>
        <row r="533">
          <cell r="A533" t="str">
            <v>S203</v>
          </cell>
        </row>
        <row r="534">
          <cell r="A534" t="str">
            <v>S204</v>
          </cell>
        </row>
        <row r="535">
          <cell r="A535" t="str">
            <v>S205</v>
          </cell>
        </row>
        <row r="536">
          <cell r="A536" t="str">
            <v>S202</v>
          </cell>
        </row>
        <row r="537">
          <cell r="A537" t="str">
            <v>S200</v>
          </cell>
        </row>
        <row r="538">
          <cell r="A538" t="str">
            <v>S201</v>
          </cell>
        </row>
        <row r="539">
          <cell r="A539" t="str">
            <v>S156</v>
          </cell>
        </row>
        <row r="540">
          <cell r="A540" t="str">
            <v>S21</v>
          </cell>
        </row>
        <row r="541">
          <cell r="A541" t="str">
            <v>S155</v>
          </cell>
        </row>
        <row r="542">
          <cell r="A542" t="str">
            <v>S124</v>
          </cell>
        </row>
        <row r="543">
          <cell r="A543" t="str">
            <v>S186</v>
          </cell>
        </row>
        <row r="544">
          <cell r="A544" t="str">
            <v>S187</v>
          </cell>
        </row>
        <row r="545">
          <cell r="A545" t="str">
            <v>S106</v>
          </cell>
        </row>
        <row r="546">
          <cell r="A546" t="str">
            <v>S179</v>
          </cell>
        </row>
        <row r="547">
          <cell r="A547" t="str">
            <v>S180</v>
          </cell>
        </row>
        <row r="548">
          <cell r="A548" t="str">
            <v>S22</v>
          </cell>
        </row>
        <row r="549">
          <cell r="A549" t="str">
            <v>S195</v>
          </cell>
        </row>
        <row r="550">
          <cell r="A550" t="str">
            <v>S218</v>
          </cell>
        </row>
        <row r="551">
          <cell r="A551" t="str">
            <v>S23</v>
          </cell>
        </row>
        <row r="552">
          <cell r="A552" t="str">
            <v>S157</v>
          </cell>
        </row>
        <row r="553">
          <cell r="A553" t="str">
            <v>S112</v>
          </cell>
        </row>
        <row r="554">
          <cell r="A554" t="str">
            <v>S24</v>
          </cell>
        </row>
        <row r="555">
          <cell r="A555" t="str">
            <v>S25</v>
          </cell>
        </row>
        <row r="556">
          <cell r="A556" t="str">
            <v>S27</v>
          </cell>
        </row>
        <row r="557">
          <cell r="A557" t="str">
            <v>S118</v>
          </cell>
        </row>
        <row r="558">
          <cell r="A558" t="str">
            <v>S26</v>
          </cell>
        </row>
        <row r="559">
          <cell r="A559" t="str">
            <v>S28</v>
          </cell>
        </row>
        <row r="560">
          <cell r="A560" t="str">
            <v>S142</v>
          </cell>
        </row>
        <row r="561">
          <cell r="A561" t="str">
            <v>S143</v>
          </cell>
        </row>
        <row r="562">
          <cell r="A562" t="str">
            <v>S29</v>
          </cell>
        </row>
        <row r="563">
          <cell r="A563" t="str">
            <v>S144</v>
          </cell>
        </row>
        <row r="564">
          <cell r="A564" t="str">
            <v>S30</v>
          </cell>
        </row>
        <row r="565">
          <cell r="A565" t="str">
            <v>S109</v>
          </cell>
        </row>
        <row r="566">
          <cell r="A566" t="str">
            <v>S220</v>
          </cell>
        </row>
        <row r="567">
          <cell r="A567" t="str">
            <v>S31</v>
          </cell>
        </row>
        <row r="568">
          <cell r="A568" t="str">
            <v>S243</v>
          </cell>
        </row>
        <row r="569">
          <cell r="A569" t="str">
            <v>S32</v>
          </cell>
        </row>
        <row r="570">
          <cell r="A570" t="str">
            <v>S33</v>
          </cell>
        </row>
        <row r="571">
          <cell r="A571" t="str">
            <v>S102</v>
          </cell>
        </row>
        <row r="572">
          <cell r="A572" t="str">
            <v>S110</v>
          </cell>
        </row>
        <row r="573">
          <cell r="A573" t="str">
            <v>S232</v>
          </cell>
        </row>
        <row r="574">
          <cell r="A574" t="str">
            <v>S231</v>
          </cell>
        </row>
        <row r="575">
          <cell r="A575" t="str">
            <v>S34</v>
          </cell>
        </row>
        <row r="576">
          <cell r="A576" t="str">
            <v>S125</v>
          </cell>
        </row>
        <row r="577">
          <cell r="A577" t="str">
            <v>S126</v>
          </cell>
        </row>
        <row r="578">
          <cell r="A578" t="str">
            <v>S65</v>
          </cell>
        </row>
        <row r="579">
          <cell r="A579" t="str">
            <v>S35</v>
          </cell>
        </row>
        <row r="580">
          <cell r="A580" t="str">
            <v>S167</v>
          </cell>
        </row>
        <row r="581">
          <cell r="A581" t="str">
            <v>S36</v>
          </cell>
        </row>
        <row r="582">
          <cell r="A582" t="str">
            <v>S221</v>
          </cell>
        </row>
        <row r="583">
          <cell r="A583" t="str">
            <v>S222</v>
          </cell>
        </row>
        <row r="584">
          <cell r="A584" t="str">
            <v>S222A</v>
          </cell>
        </row>
        <row r="585">
          <cell r="A585" t="str">
            <v>S224</v>
          </cell>
        </row>
        <row r="586">
          <cell r="A586" t="str">
            <v>S105</v>
          </cell>
        </row>
        <row r="587">
          <cell r="A587" t="str">
            <v>S107</v>
          </cell>
        </row>
        <row r="588">
          <cell r="A588" t="str">
            <v>S60</v>
          </cell>
        </row>
        <row r="589">
          <cell r="A589" t="str">
            <v>S225</v>
          </cell>
        </row>
        <row r="590">
          <cell r="A590" t="str">
            <v>S226</v>
          </cell>
        </row>
        <row r="591">
          <cell r="A591" t="str">
            <v>S131</v>
          </cell>
        </row>
        <row r="592">
          <cell r="A592" t="str">
            <v>S134</v>
          </cell>
        </row>
        <row r="593">
          <cell r="A593" t="str">
            <v>S181</v>
          </cell>
        </row>
        <row r="594">
          <cell r="A594" t="str">
            <v>S182</v>
          </cell>
        </row>
        <row r="595">
          <cell r="A595" t="str">
            <v>S172</v>
          </cell>
        </row>
        <row r="596">
          <cell r="A596" t="str">
            <v>S38</v>
          </cell>
        </row>
        <row r="597">
          <cell r="A597" t="str">
            <v>S183</v>
          </cell>
        </row>
        <row r="598">
          <cell r="A598" t="str">
            <v>S39</v>
          </cell>
        </row>
        <row r="599">
          <cell r="A599" t="str">
            <v>S159</v>
          </cell>
        </row>
        <row r="600">
          <cell r="A600" t="str">
            <v>S07</v>
          </cell>
        </row>
        <row r="601">
          <cell r="A601" t="str">
            <v>S40</v>
          </cell>
        </row>
        <row r="602">
          <cell r="A602" t="str">
            <v>S158</v>
          </cell>
        </row>
        <row r="603">
          <cell r="A603" t="str">
            <v>S129</v>
          </cell>
        </row>
        <row r="604">
          <cell r="A604" t="str">
            <v>S166</v>
          </cell>
        </row>
        <row r="605">
          <cell r="A605" t="str">
            <v>S103</v>
          </cell>
        </row>
        <row r="606">
          <cell r="A606" t="str">
            <v>S104</v>
          </cell>
        </row>
        <row r="607">
          <cell r="A607" t="str">
            <v>S160</v>
          </cell>
        </row>
        <row r="608">
          <cell r="A608" t="str">
            <v>S160A</v>
          </cell>
        </row>
        <row r="609">
          <cell r="A609" t="str">
            <v>S46</v>
          </cell>
        </row>
        <row r="610">
          <cell r="A610" t="str">
            <v>S47</v>
          </cell>
        </row>
        <row r="611">
          <cell r="A611" t="str">
            <v>S48</v>
          </cell>
        </row>
        <row r="612">
          <cell r="A612" t="str">
            <v>S48A</v>
          </cell>
        </row>
        <row r="613">
          <cell r="A613" t="str">
            <v>S48B</v>
          </cell>
        </row>
        <row r="614">
          <cell r="A614" t="str">
            <v>S214</v>
          </cell>
        </row>
        <row r="615">
          <cell r="A615" t="str">
            <v>S114</v>
          </cell>
        </row>
        <row r="616">
          <cell r="A616" t="str">
            <v>S41</v>
          </cell>
        </row>
        <row r="617">
          <cell r="A617" t="str">
            <v>S120</v>
          </cell>
        </row>
        <row r="618">
          <cell r="A618" t="str">
            <v>S171</v>
          </cell>
        </row>
        <row r="619">
          <cell r="A619" t="str">
            <v>S09</v>
          </cell>
        </row>
        <row r="620">
          <cell r="A620" t="str">
            <v>S09A</v>
          </cell>
        </row>
        <row r="621">
          <cell r="A621" t="str">
            <v>S09B</v>
          </cell>
        </row>
        <row r="622">
          <cell r="A622" t="str">
            <v>S09C</v>
          </cell>
        </row>
        <row r="623">
          <cell r="A623" t="str">
            <v>S132</v>
          </cell>
        </row>
        <row r="624">
          <cell r="A624" t="str">
            <v>S242</v>
          </cell>
        </row>
        <row r="625">
          <cell r="A625" t="str">
            <v>S241</v>
          </cell>
        </row>
        <row r="626">
          <cell r="A626" t="str">
            <v>S42</v>
          </cell>
        </row>
        <row r="627">
          <cell r="A627" t="str">
            <v>S43</v>
          </cell>
        </row>
        <row r="628">
          <cell r="A628" t="str">
            <v>S44</v>
          </cell>
        </row>
        <row r="629">
          <cell r="A629" t="str">
            <v>S56</v>
          </cell>
        </row>
        <row r="630">
          <cell r="A630" t="str">
            <v>S71</v>
          </cell>
        </row>
        <row r="631">
          <cell r="A631" t="str">
            <v>S71A</v>
          </cell>
        </row>
        <row r="632">
          <cell r="A632" t="str">
            <v>S71B</v>
          </cell>
        </row>
        <row r="633">
          <cell r="A633" t="str">
            <v>S71C</v>
          </cell>
        </row>
        <row r="634">
          <cell r="A634" t="str">
            <v>S72</v>
          </cell>
        </row>
        <row r="635">
          <cell r="A635" t="str">
            <v>S45</v>
          </cell>
        </row>
        <row r="636">
          <cell r="A636" t="str">
            <v>S121</v>
          </cell>
        </row>
        <row r="637">
          <cell r="A637" t="str">
            <v>S228</v>
          </cell>
        </row>
        <row r="638">
          <cell r="A638" t="str">
            <v>S229</v>
          </cell>
        </row>
        <row r="639">
          <cell r="A639" t="str">
            <v>S230</v>
          </cell>
        </row>
        <row r="640">
          <cell r="A640" t="str">
            <v>S20</v>
          </cell>
        </row>
        <row r="641">
          <cell r="A641" t="str">
            <v>S227</v>
          </cell>
        </row>
        <row r="642">
          <cell r="A642" t="str">
            <v>S50</v>
          </cell>
        </row>
        <row r="643">
          <cell r="A643" t="str">
            <v>S162</v>
          </cell>
        </row>
        <row r="644">
          <cell r="A644" t="str">
            <v>S51</v>
          </cell>
        </row>
        <row r="645">
          <cell r="A645" t="str">
            <v>S49</v>
          </cell>
        </row>
        <row r="646">
          <cell r="A646" t="str">
            <v>S52</v>
          </cell>
        </row>
        <row r="647">
          <cell r="A647" t="str">
            <v>S53</v>
          </cell>
        </row>
        <row r="648">
          <cell r="A648" t="str">
            <v>S54</v>
          </cell>
        </row>
        <row r="649">
          <cell r="A649" t="str">
            <v>S154</v>
          </cell>
        </row>
        <row r="650">
          <cell r="A650" t="str">
            <v>S55</v>
          </cell>
        </row>
        <row r="651">
          <cell r="A651" t="str">
            <v>S59</v>
          </cell>
        </row>
        <row r="652">
          <cell r="A652" t="str">
            <v>S58</v>
          </cell>
        </row>
        <row r="653">
          <cell r="A653" t="str">
            <v>S96</v>
          </cell>
        </row>
        <row r="654">
          <cell r="A654" t="str">
            <v>S97</v>
          </cell>
        </row>
        <row r="655">
          <cell r="A655" t="str">
            <v>S57</v>
          </cell>
        </row>
        <row r="656">
          <cell r="A656" t="str">
            <v>S62</v>
          </cell>
        </row>
        <row r="657">
          <cell r="A657" t="str">
            <v>S63</v>
          </cell>
        </row>
        <row r="658">
          <cell r="A658" t="str">
            <v>S61</v>
          </cell>
        </row>
        <row r="659">
          <cell r="A659" t="str">
            <v>S164</v>
          </cell>
        </row>
        <row r="660">
          <cell r="A660" t="str">
            <v>S168</v>
          </cell>
        </row>
        <row r="661">
          <cell r="A661" t="str">
            <v>S199</v>
          </cell>
        </row>
        <row r="662">
          <cell r="A662" t="str">
            <v>S197</v>
          </cell>
        </row>
        <row r="663">
          <cell r="A663" t="str">
            <v>S198</v>
          </cell>
        </row>
        <row r="664">
          <cell r="A664" t="str">
            <v>S75</v>
          </cell>
        </row>
        <row r="665">
          <cell r="A665" t="str">
            <v>S141</v>
          </cell>
        </row>
        <row r="666">
          <cell r="A666" t="str">
            <v>S161</v>
          </cell>
        </row>
        <row r="667">
          <cell r="A667" t="str">
            <v>S66</v>
          </cell>
        </row>
        <row r="668">
          <cell r="A668" t="str">
            <v>S67</v>
          </cell>
        </row>
        <row r="669">
          <cell r="A669" t="str">
            <v>S68</v>
          </cell>
        </row>
        <row r="670">
          <cell r="A670" t="str">
            <v>S69</v>
          </cell>
        </row>
        <row r="671">
          <cell r="A671" t="str">
            <v>S215</v>
          </cell>
        </row>
        <row r="672">
          <cell r="A672" t="str">
            <v>S240</v>
          </cell>
        </row>
        <row r="673">
          <cell r="A673" t="str">
            <v>S127</v>
          </cell>
        </row>
        <row r="674">
          <cell r="A674" t="str">
            <v>S128</v>
          </cell>
        </row>
        <row r="675">
          <cell r="A675" t="str">
            <v>S64</v>
          </cell>
        </row>
        <row r="676">
          <cell r="A676" t="str">
            <v>S64A</v>
          </cell>
        </row>
        <row r="677">
          <cell r="A677" t="str">
            <v>S64B</v>
          </cell>
        </row>
        <row r="678">
          <cell r="A678" t="str">
            <v>S64C</v>
          </cell>
        </row>
        <row r="679">
          <cell r="A679" t="str">
            <v>S64D</v>
          </cell>
        </row>
        <row r="680">
          <cell r="A680" t="str">
            <v>S64E</v>
          </cell>
        </row>
        <row r="681">
          <cell r="A681" t="str">
            <v>S64F</v>
          </cell>
        </row>
        <row r="682">
          <cell r="A682" t="str">
            <v>S64G</v>
          </cell>
        </row>
        <row r="683">
          <cell r="A683" t="str">
            <v>S70</v>
          </cell>
        </row>
        <row r="684">
          <cell r="A684" t="str">
            <v>S73</v>
          </cell>
        </row>
        <row r="685">
          <cell r="A685" t="str">
            <v>S74</v>
          </cell>
        </row>
        <row r="686">
          <cell r="A686" t="str">
            <v>S95</v>
          </cell>
        </row>
        <row r="687">
          <cell r="A687" t="str">
            <v>S95A</v>
          </cell>
        </row>
        <row r="688">
          <cell r="A688" t="str">
            <v>S184</v>
          </cell>
        </row>
        <row r="689">
          <cell r="A689" t="str">
            <v>S185</v>
          </cell>
        </row>
        <row r="690">
          <cell r="A690" t="str">
            <v>S238</v>
          </cell>
        </row>
        <row r="691">
          <cell r="A691" t="str">
            <v>S77</v>
          </cell>
        </row>
        <row r="692">
          <cell r="A692" t="str">
            <v>S119</v>
          </cell>
        </row>
        <row r="693">
          <cell r="A693" t="str">
            <v>S76</v>
          </cell>
        </row>
        <row r="694">
          <cell r="A694" t="str">
            <v>S80</v>
          </cell>
        </row>
        <row r="695">
          <cell r="A695" t="str">
            <v>S78</v>
          </cell>
        </row>
        <row r="696">
          <cell r="A696" t="str">
            <v>S147</v>
          </cell>
        </row>
        <row r="697">
          <cell r="A697" t="str">
            <v>S79</v>
          </cell>
        </row>
        <row r="698">
          <cell r="A698" t="str">
            <v>S148</v>
          </cell>
        </row>
        <row r="699">
          <cell r="A699" t="str">
            <v>S194</v>
          </cell>
        </row>
        <row r="700">
          <cell r="A700" t="str">
            <v>S216</v>
          </cell>
        </row>
        <row r="701">
          <cell r="A701" t="str">
            <v>S236</v>
          </cell>
        </row>
        <row r="702">
          <cell r="A702" t="str">
            <v>S81</v>
          </cell>
        </row>
        <row r="703">
          <cell r="A703" t="str">
            <v>S82</v>
          </cell>
        </row>
        <row r="704">
          <cell r="A704" t="str">
            <v>S190</v>
          </cell>
        </row>
        <row r="705">
          <cell r="A705" t="str">
            <v>S191</v>
          </cell>
        </row>
        <row r="706">
          <cell r="A706" t="str">
            <v>S237</v>
          </cell>
        </row>
        <row r="707">
          <cell r="A707" t="str">
            <v>S192</v>
          </cell>
        </row>
        <row r="708">
          <cell r="A708" t="str">
            <v>S189</v>
          </cell>
        </row>
        <row r="709">
          <cell r="A709" t="str">
            <v>S223</v>
          </cell>
        </row>
        <row r="710">
          <cell r="A710" t="str">
            <v>S83</v>
          </cell>
        </row>
        <row r="711">
          <cell r="A711" t="str">
            <v>S176</v>
          </cell>
        </row>
        <row r="712">
          <cell r="A712" t="str">
            <v>S175</v>
          </cell>
        </row>
        <row r="713">
          <cell r="A713" t="str">
            <v>S174</v>
          </cell>
        </row>
        <row r="714">
          <cell r="A714" t="str">
            <v>S193</v>
          </cell>
        </row>
        <row r="715">
          <cell r="A715" t="str">
            <v>S84</v>
          </cell>
        </row>
        <row r="716">
          <cell r="A716" t="str">
            <v>S85</v>
          </cell>
        </row>
        <row r="717">
          <cell r="A717" t="str">
            <v>S86</v>
          </cell>
        </row>
        <row r="718">
          <cell r="A718" t="str">
            <v>S137</v>
          </cell>
        </row>
        <row r="719">
          <cell r="A719" t="str">
            <v>S244</v>
          </cell>
        </row>
        <row r="720">
          <cell r="A720" t="str">
            <v>S245</v>
          </cell>
        </row>
        <row r="721">
          <cell r="A721" t="str">
            <v>S246</v>
          </cell>
        </row>
        <row r="722">
          <cell r="A722" t="str">
            <v>S247</v>
          </cell>
        </row>
        <row r="723">
          <cell r="A723" t="str">
            <v>S248</v>
          </cell>
        </row>
        <row r="724">
          <cell r="A724" t="str">
            <v>T</v>
          </cell>
        </row>
        <row r="725">
          <cell r="A725" t="str">
            <v>T13</v>
          </cell>
        </row>
        <row r="726">
          <cell r="A726" t="str">
            <v>T14</v>
          </cell>
        </row>
        <row r="727">
          <cell r="A727" t="str">
            <v>T15</v>
          </cell>
        </row>
        <row r="728">
          <cell r="A728" t="str">
            <v>T02</v>
          </cell>
        </row>
        <row r="729">
          <cell r="A729" t="str">
            <v>T03</v>
          </cell>
        </row>
        <row r="730">
          <cell r="A730" t="str">
            <v>T12</v>
          </cell>
        </row>
        <row r="731">
          <cell r="A731" t="str">
            <v>T01</v>
          </cell>
        </row>
        <row r="732">
          <cell r="A732" t="str">
            <v>T05</v>
          </cell>
        </row>
        <row r="733">
          <cell r="A733" t="str">
            <v>T09</v>
          </cell>
        </row>
        <row r="734">
          <cell r="A734" t="str">
            <v>T10</v>
          </cell>
        </row>
        <row r="735">
          <cell r="A735" t="str">
            <v>T11</v>
          </cell>
        </row>
        <row r="736">
          <cell r="A736" t="str">
            <v>T06</v>
          </cell>
        </row>
        <row r="737">
          <cell r="A737" t="str">
            <v>T08</v>
          </cell>
        </row>
        <row r="738">
          <cell r="A738" t="str">
            <v>T16</v>
          </cell>
        </row>
        <row r="739">
          <cell r="A739" t="str">
            <v>T07</v>
          </cell>
        </row>
        <row r="740">
          <cell r="A740" t="str">
            <v>T04</v>
          </cell>
        </row>
        <row r="741">
          <cell r="A741" t="str">
            <v>T17</v>
          </cell>
        </row>
        <row r="742">
          <cell r="A742" t="str">
            <v>T18</v>
          </cell>
        </row>
        <row r="743">
          <cell r="A743" t="str">
            <v>T19</v>
          </cell>
        </row>
        <row r="744">
          <cell r="A744" t="str">
            <v>T20</v>
          </cell>
        </row>
        <row r="745">
          <cell r="A745" t="str">
            <v>T21</v>
          </cell>
        </row>
        <row r="746">
          <cell r="A746" t="str">
            <v>W</v>
          </cell>
        </row>
        <row r="747">
          <cell r="A747" t="str">
            <v>W13</v>
          </cell>
        </row>
        <row r="748">
          <cell r="A748" t="str">
            <v>W21</v>
          </cell>
        </row>
        <row r="749">
          <cell r="A749" t="str">
            <v>W22</v>
          </cell>
        </row>
        <row r="750">
          <cell r="A750" t="str">
            <v>W01</v>
          </cell>
        </row>
        <row r="751">
          <cell r="A751" t="str">
            <v>W02</v>
          </cell>
        </row>
        <row r="752">
          <cell r="A752" t="str">
            <v>W04</v>
          </cell>
        </row>
        <row r="753">
          <cell r="A753" t="str">
            <v>W34</v>
          </cell>
        </row>
        <row r="754">
          <cell r="A754" t="str">
            <v>W33</v>
          </cell>
        </row>
        <row r="755">
          <cell r="A755" t="str">
            <v>W32</v>
          </cell>
        </row>
        <row r="756">
          <cell r="A756" t="str">
            <v>W31</v>
          </cell>
        </row>
        <row r="757">
          <cell r="A757" t="str">
            <v>W36</v>
          </cell>
        </row>
        <row r="758">
          <cell r="A758" t="str">
            <v>W35</v>
          </cell>
        </row>
        <row r="759">
          <cell r="A759" t="str">
            <v>W20</v>
          </cell>
        </row>
        <row r="760">
          <cell r="A760" t="str">
            <v>W05</v>
          </cell>
        </row>
        <row r="761">
          <cell r="A761" t="str">
            <v>W25</v>
          </cell>
        </row>
        <row r="762">
          <cell r="A762" t="str">
            <v>W23</v>
          </cell>
        </row>
        <row r="763">
          <cell r="A763" t="str">
            <v>W26</v>
          </cell>
        </row>
        <row r="764">
          <cell r="A764" t="str">
            <v>W24</v>
          </cell>
        </row>
        <row r="765">
          <cell r="A765" t="str">
            <v>W29</v>
          </cell>
        </row>
        <row r="766">
          <cell r="A766" t="str">
            <v>W27</v>
          </cell>
        </row>
        <row r="767">
          <cell r="A767" t="str">
            <v>W30</v>
          </cell>
        </row>
        <row r="768">
          <cell r="A768" t="str">
            <v>W28</v>
          </cell>
        </row>
        <row r="769">
          <cell r="A769" t="str">
            <v>W12</v>
          </cell>
        </row>
        <row r="770">
          <cell r="A770" t="str">
            <v>W06</v>
          </cell>
        </row>
        <row r="771">
          <cell r="A771" t="str">
            <v>W09</v>
          </cell>
        </row>
        <row r="772">
          <cell r="A772" t="str">
            <v>W17</v>
          </cell>
        </row>
        <row r="773">
          <cell r="A773" t="str">
            <v>W16</v>
          </cell>
        </row>
        <row r="774">
          <cell r="A774" t="str">
            <v>W18</v>
          </cell>
        </row>
        <row r="775">
          <cell r="A775" t="str">
            <v>W19</v>
          </cell>
        </row>
        <row r="776">
          <cell r="A776" t="str">
            <v>W37</v>
          </cell>
        </row>
        <row r="777">
          <cell r="A777" t="str">
            <v>W38</v>
          </cell>
        </row>
        <row r="778">
          <cell r="A778" t="str">
            <v>W39</v>
          </cell>
        </row>
        <row r="779">
          <cell r="A779" t="str">
            <v>W40</v>
          </cell>
        </row>
        <row r="780">
          <cell r="A780" t="str">
            <v>W41</v>
          </cell>
        </row>
        <row r="781">
          <cell r="A781" t="str">
            <v>X</v>
          </cell>
        </row>
        <row r="782">
          <cell r="A782" t="str">
            <v>X17</v>
          </cell>
        </row>
        <row r="783">
          <cell r="A783" t="str">
            <v>X01</v>
          </cell>
        </row>
        <row r="784">
          <cell r="A784" t="str">
            <v>X04</v>
          </cell>
        </row>
        <row r="785">
          <cell r="A785" t="str">
            <v>X03</v>
          </cell>
        </row>
        <row r="786">
          <cell r="A786" t="str">
            <v>X02</v>
          </cell>
        </row>
        <row r="787">
          <cell r="A787" t="str">
            <v>X05</v>
          </cell>
        </row>
        <row r="788">
          <cell r="A788" t="str">
            <v>X06</v>
          </cell>
        </row>
        <row r="789">
          <cell r="A789" t="str">
            <v>X15</v>
          </cell>
        </row>
        <row r="790">
          <cell r="A790" t="str">
            <v>X12</v>
          </cell>
        </row>
        <row r="791">
          <cell r="A791" t="str">
            <v>X11</v>
          </cell>
        </row>
        <row r="792">
          <cell r="A792" t="str">
            <v>X22</v>
          </cell>
        </row>
        <row r="793">
          <cell r="A793" t="str">
            <v>X07</v>
          </cell>
        </row>
        <row r="794">
          <cell r="A794" t="str">
            <v>X23</v>
          </cell>
        </row>
        <row r="795">
          <cell r="A795" t="str">
            <v>X24</v>
          </cell>
        </row>
        <row r="796">
          <cell r="A796" t="str">
            <v>X25</v>
          </cell>
        </row>
        <row r="797">
          <cell r="A797" t="str">
            <v>X14</v>
          </cell>
        </row>
        <row r="798">
          <cell r="A798" t="str">
            <v>X08</v>
          </cell>
        </row>
        <row r="799">
          <cell r="A799" t="str">
            <v>X09</v>
          </cell>
        </row>
        <row r="800">
          <cell r="A800" t="str">
            <v>X16</v>
          </cell>
        </row>
        <row r="801">
          <cell r="A801" t="str">
            <v>X21</v>
          </cell>
        </row>
        <row r="802">
          <cell r="A802" t="str">
            <v>X20</v>
          </cell>
        </row>
        <row r="803">
          <cell r="A803" t="str">
            <v>X10</v>
          </cell>
        </row>
        <row r="804">
          <cell r="A804" t="str">
            <v>X18</v>
          </cell>
        </row>
        <row r="805">
          <cell r="A805" t="str">
            <v>X19</v>
          </cell>
        </row>
        <row r="806">
          <cell r="A806" t="str">
            <v>X13</v>
          </cell>
        </row>
        <row r="807">
          <cell r="A807" t="str">
            <v>X27</v>
          </cell>
        </row>
        <row r="808">
          <cell r="A808" t="str">
            <v>X28</v>
          </cell>
        </row>
        <row r="809">
          <cell r="A809" t="str">
            <v>X29</v>
          </cell>
        </row>
        <row r="810">
          <cell r="A810" t="str">
            <v>X30</v>
          </cell>
        </row>
        <row r="813">
          <cell r="A813" t="str">
            <v>Y</v>
          </cell>
        </row>
        <row r="814">
          <cell r="A814" t="str">
            <v>Y19</v>
          </cell>
        </row>
        <row r="815">
          <cell r="A815" t="str">
            <v>Y18</v>
          </cell>
        </row>
        <row r="816">
          <cell r="A816" t="str">
            <v>Y01</v>
          </cell>
        </row>
        <row r="817">
          <cell r="A817" t="str">
            <v>Y02</v>
          </cell>
        </row>
        <row r="818">
          <cell r="A818" t="str">
            <v>Y04</v>
          </cell>
        </row>
        <row r="819">
          <cell r="A819" t="str">
            <v>Y05</v>
          </cell>
        </row>
        <row r="820">
          <cell r="A820" t="str">
            <v>Y37</v>
          </cell>
        </row>
        <row r="821">
          <cell r="A821" t="str">
            <v>Y37A</v>
          </cell>
        </row>
        <row r="822">
          <cell r="A822" t="str">
            <v>Y37B</v>
          </cell>
        </row>
        <row r="823">
          <cell r="A823" t="str">
            <v>Y37C</v>
          </cell>
        </row>
        <row r="824">
          <cell r="A824" t="str">
            <v>Y15</v>
          </cell>
        </row>
        <row r="825">
          <cell r="A825" t="str">
            <v>Y06</v>
          </cell>
        </row>
        <row r="826">
          <cell r="A826" t="str">
            <v>Y07</v>
          </cell>
        </row>
        <row r="827">
          <cell r="A827" t="str">
            <v>Y10</v>
          </cell>
        </row>
        <row r="828">
          <cell r="A828" t="str">
            <v>Y08</v>
          </cell>
        </row>
        <row r="829">
          <cell r="A829" t="str">
            <v>Y14</v>
          </cell>
        </row>
        <row r="830">
          <cell r="A830" t="str">
            <v>Y35</v>
          </cell>
        </row>
        <row r="831">
          <cell r="A831" t="str">
            <v>Y36</v>
          </cell>
        </row>
        <row r="832">
          <cell r="A832" t="str">
            <v>Y03</v>
          </cell>
        </row>
        <row r="833">
          <cell r="A833" t="str">
            <v>Y03A</v>
          </cell>
        </row>
        <row r="834">
          <cell r="A834" t="str">
            <v>Y17</v>
          </cell>
        </row>
        <row r="835">
          <cell r="A835" t="str">
            <v>Y17B</v>
          </cell>
        </row>
        <row r="836">
          <cell r="A836" t="str">
            <v>Y17C</v>
          </cell>
        </row>
        <row r="837">
          <cell r="A837" t="str">
            <v>Y16</v>
          </cell>
        </row>
        <row r="838">
          <cell r="A838" t="str">
            <v>Y11</v>
          </cell>
        </row>
        <row r="839">
          <cell r="A839" t="str">
            <v>Y39</v>
          </cell>
        </row>
        <row r="840">
          <cell r="A840" t="str">
            <v>Y38</v>
          </cell>
        </row>
        <row r="841">
          <cell r="A841" t="str">
            <v>Y41</v>
          </cell>
        </row>
        <row r="842">
          <cell r="A842" t="str">
            <v>Y09</v>
          </cell>
        </row>
        <row r="843">
          <cell r="A843" t="str">
            <v>Y40</v>
          </cell>
        </row>
        <row r="844">
          <cell r="A844" t="str">
            <v>Y30</v>
          </cell>
        </row>
        <row r="845">
          <cell r="A845" t="str">
            <v>Y28</v>
          </cell>
        </row>
        <row r="846">
          <cell r="A846" t="str">
            <v>Y26</v>
          </cell>
        </row>
        <row r="847">
          <cell r="A847" t="str">
            <v>Y29</v>
          </cell>
        </row>
        <row r="848">
          <cell r="A848" t="str">
            <v>Y27</v>
          </cell>
        </row>
        <row r="850">
          <cell r="A850" t="str">
            <v>Y21</v>
          </cell>
        </row>
        <row r="851">
          <cell r="A851" t="str">
            <v>Y12</v>
          </cell>
        </row>
        <row r="852">
          <cell r="A852" t="str">
            <v>Y25</v>
          </cell>
        </row>
        <row r="853">
          <cell r="A853" t="str">
            <v>Y23</v>
          </cell>
        </row>
        <row r="854">
          <cell r="A854" t="str">
            <v>Y20</v>
          </cell>
        </row>
        <row r="855">
          <cell r="A855" t="str">
            <v>Y13</v>
          </cell>
        </row>
        <row r="856">
          <cell r="A856" t="str">
            <v>Y24</v>
          </cell>
        </row>
        <row r="857">
          <cell r="A857" t="str">
            <v>Y22</v>
          </cell>
        </row>
        <row r="858">
          <cell r="A858" t="str">
            <v>Y34</v>
          </cell>
        </row>
        <row r="859">
          <cell r="A859" t="str">
            <v>Y33</v>
          </cell>
        </row>
        <row r="860">
          <cell r="A860" t="str">
            <v>Y31</v>
          </cell>
        </row>
        <row r="861">
          <cell r="A861" t="str">
            <v>Y32</v>
          </cell>
        </row>
        <row r="862">
          <cell r="A862" t="str">
            <v>Y42</v>
          </cell>
        </row>
        <row r="863">
          <cell r="A863" t="str">
            <v>Y43</v>
          </cell>
        </row>
        <row r="864">
          <cell r="A864" t="str">
            <v>Y44</v>
          </cell>
        </row>
        <row r="865">
          <cell r="A865" t="str">
            <v>Y45</v>
          </cell>
        </row>
        <row r="866">
          <cell r="A866" t="str">
            <v>Y46</v>
          </cell>
        </row>
        <row r="867">
          <cell r="A867" t="str">
            <v>Z</v>
          </cell>
        </row>
        <row r="868">
          <cell r="A868" t="str">
            <v>Z02</v>
          </cell>
        </row>
        <row r="869">
          <cell r="A869" t="str">
            <v>Z03</v>
          </cell>
        </row>
        <row r="870">
          <cell r="A870" t="str">
            <v>Z06</v>
          </cell>
        </row>
        <row r="871">
          <cell r="A871" t="str">
            <v>Z05</v>
          </cell>
        </row>
        <row r="872">
          <cell r="A872" t="str">
            <v>Z04</v>
          </cell>
        </row>
        <row r="873">
          <cell r="A873" t="str">
            <v>Z01</v>
          </cell>
        </row>
        <row r="874">
          <cell r="A874" t="str">
            <v>Z07</v>
          </cell>
        </row>
        <row r="875">
          <cell r="A875" t="str">
            <v>Z08</v>
          </cell>
        </row>
        <row r="876">
          <cell r="A876" t="str">
            <v>Z09</v>
          </cell>
        </row>
        <row r="877">
          <cell r="A877" t="str">
            <v>Z10</v>
          </cell>
        </row>
        <row r="878">
          <cell r="A878" t="str">
            <v>Z11</v>
          </cell>
        </row>
        <row r="879">
          <cell r="A879" t="str">
            <v>AA</v>
          </cell>
        </row>
        <row r="880">
          <cell r="A880" t="str">
            <v>AA01</v>
          </cell>
        </row>
        <row r="881">
          <cell r="A881" t="str">
            <v>AA27</v>
          </cell>
        </row>
        <row r="882">
          <cell r="A882" t="str">
            <v>AA03</v>
          </cell>
        </row>
        <row r="883">
          <cell r="A883" t="str">
            <v>AA12</v>
          </cell>
        </row>
        <row r="884">
          <cell r="A884" t="str">
            <v>AA04</v>
          </cell>
        </row>
        <row r="885">
          <cell r="A885" t="str">
            <v>AA31</v>
          </cell>
        </row>
        <row r="886">
          <cell r="A886" t="str">
            <v>AA13</v>
          </cell>
        </row>
        <row r="887">
          <cell r="A887" t="str">
            <v>AA14</v>
          </cell>
        </row>
        <row r="888">
          <cell r="A888" t="str">
            <v>AA22</v>
          </cell>
        </row>
        <row r="889">
          <cell r="A889" t="str">
            <v>AA23</v>
          </cell>
        </row>
        <row r="890">
          <cell r="A890" t="str">
            <v>AA32</v>
          </cell>
        </row>
        <row r="891">
          <cell r="A891" t="str">
            <v>AA33</v>
          </cell>
        </row>
        <row r="892">
          <cell r="A892" t="str">
            <v>AA11</v>
          </cell>
        </row>
        <row r="893">
          <cell r="A893" t="str">
            <v>AA08</v>
          </cell>
        </row>
        <row r="894">
          <cell r="A894" t="str">
            <v>AA20</v>
          </cell>
        </row>
        <row r="895">
          <cell r="A895" t="str">
            <v>AA15</v>
          </cell>
        </row>
        <row r="896">
          <cell r="A896" t="str">
            <v>AA24</v>
          </cell>
        </row>
        <row r="897">
          <cell r="A897" t="str">
            <v>AA29</v>
          </cell>
        </row>
        <row r="898">
          <cell r="A898" t="str">
            <v>AA30</v>
          </cell>
        </row>
        <row r="899">
          <cell r="A899" t="str">
            <v>AA17</v>
          </cell>
        </row>
        <row r="900">
          <cell r="A900" t="str">
            <v>AA21</v>
          </cell>
        </row>
        <row r="901">
          <cell r="A901" t="str">
            <v>AA18</v>
          </cell>
        </row>
        <row r="902">
          <cell r="A902" t="str">
            <v>AA19</v>
          </cell>
        </row>
        <row r="903">
          <cell r="A903" t="str">
            <v>AA02</v>
          </cell>
        </row>
        <row r="904">
          <cell r="A904" t="str">
            <v>AA10</v>
          </cell>
        </row>
        <row r="905">
          <cell r="A905" t="str">
            <v>AA16</v>
          </cell>
        </row>
        <row r="906">
          <cell r="A906" t="str">
            <v>AA06</v>
          </cell>
        </row>
        <row r="907">
          <cell r="A907" t="str">
            <v>AA25</v>
          </cell>
        </row>
        <row r="908">
          <cell r="A908" t="str">
            <v>AA07</v>
          </cell>
        </row>
        <row r="909">
          <cell r="A909" t="str">
            <v>AA09</v>
          </cell>
        </row>
        <row r="910">
          <cell r="A910" t="str">
            <v>AA28</v>
          </cell>
        </row>
        <row r="911">
          <cell r="A911" t="str">
            <v>AA05</v>
          </cell>
        </row>
        <row r="912">
          <cell r="A912" t="str">
            <v>AA26</v>
          </cell>
        </row>
        <row r="913">
          <cell r="A913" t="str">
            <v>RR27</v>
          </cell>
        </row>
        <row r="914">
          <cell r="A914" t="str">
            <v>AA34</v>
          </cell>
        </row>
        <row r="915">
          <cell r="A915" t="str">
            <v>AA35</v>
          </cell>
        </row>
        <row r="916">
          <cell r="A916" t="str">
            <v>AA36</v>
          </cell>
        </row>
        <row r="917">
          <cell r="A917" t="str">
            <v>AA37</v>
          </cell>
        </row>
        <row r="918">
          <cell r="A918" t="str">
            <v>BB</v>
          </cell>
        </row>
        <row r="919">
          <cell r="A919" t="str">
            <v>BB01</v>
          </cell>
        </row>
        <row r="920">
          <cell r="A920" t="str">
            <v>BB03</v>
          </cell>
        </row>
        <row r="921">
          <cell r="A921" t="str">
            <v>BB04</v>
          </cell>
        </row>
        <row r="922">
          <cell r="A922" t="str">
            <v>BB05</v>
          </cell>
        </row>
        <row r="923">
          <cell r="A923" t="str">
            <v>BB669</v>
          </cell>
        </row>
        <row r="924">
          <cell r="A924" t="str">
            <v>BB08</v>
          </cell>
        </row>
        <row r="925">
          <cell r="A925" t="str">
            <v>BB667</v>
          </cell>
        </row>
        <row r="926">
          <cell r="A926" t="str">
            <v>BB11</v>
          </cell>
        </row>
        <row r="927">
          <cell r="A927" t="str">
            <v>BB770</v>
          </cell>
        </row>
        <row r="928">
          <cell r="A928" t="str">
            <v>BB17</v>
          </cell>
        </row>
        <row r="929">
          <cell r="A929" t="str">
            <v>BB675</v>
          </cell>
        </row>
        <row r="930">
          <cell r="A930" t="str">
            <v>BB671</v>
          </cell>
        </row>
        <row r="931">
          <cell r="A931" t="str">
            <v>BB677</v>
          </cell>
        </row>
        <row r="932">
          <cell r="A932" t="str">
            <v>BB679</v>
          </cell>
        </row>
        <row r="933">
          <cell r="A933" t="str">
            <v>BB681</v>
          </cell>
        </row>
        <row r="934">
          <cell r="A934" t="str">
            <v>BB673</v>
          </cell>
        </row>
        <row r="935">
          <cell r="A935" t="str">
            <v>BB687</v>
          </cell>
        </row>
        <row r="936">
          <cell r="A936" t="str">
            <v>BB683</v>
          </cell>
        </row>
        <row r="937">
          <cell r="A937" t="str">
            <v>BB689</v>
          </cell>
        </row>
        <row r="938">
          <cell r="A938" t="str">
            <v>BB691</v>
          </cell>
        </row>
        <row r="939">
          <cell r="A939" t="str">
            <v>BB693</v>
          </cell>
        </row>
        <row r="940">
          <cell r="A940" t="str">
            <v>BB685</v>
          </cell>
        </row>
        <row r="941">
          <cell r="A941" t="str">
            <v>BB695</v>
          </cell>
        </row>
        <row r="942">
          <cell r="A942" t="str">
            <v>BB674</v>
          </cell>
        </row>
        <row r="943">
          <cell r="A943" t="str">
            <v>BB670</v>
          </cell>
        </row>
        <row r="944">
          <cell r="A944" t="str">
            <v>BB676</v>
          </cell>
        </row>
        <row r="945">
          <cell r="A945" t="str">
            <v>BB678</v>
          </cell>
        </row>
        <row r="946">
          <cell r="A946" t="str">
            <v>BB680</v>
          </cell>
        </row>
        <row r="947">
          <cell r="A947" t="str">
            <v>BB672</v>
          </cell>
        </row>
        <row r="948">
          <cell r="A948" t="str">
            <v>BB686</v>
          </cell>
        </row>
        <row r="949">
          <cell r="A949" t="str">
            <v>BB682</v>
          </cell>
        </row>
        <row r="950">
          <cell r="A950" t="str">
            <v>BB688</v>
          </cell>
        </row>
        <row r="951">
          <cell r="A951" t="str">
            <v>BB690</v>
          </cell>
        </row>
        <row r="952">
          <cell r="A952" t="str">
            <v>BB692</v>
          </cell>
        </row>
        <row r="953">
          <cell r="A953" t="str">
            <v>BB684</v>
          </cell>
        </row>
        <row r="954">
          <cell r="A954" t="str">
            <v>BB694</v>
          </cell>
        </row>
        <row r="955">
          <cell r="A955" t="str">
            <v>BB29</v>
          </cell>
        </row>
        <row r="956">
          <cell r="A956" t="str">
            <v>BB31</v>
          </cell>
        </row>
        <row r="957">
          <cell r="A957" t="str">
            <v>BB32</v>
          </cell>
        </row>
        <row r="958">
          <cell r="A958" t="str">
            <v>BB43</v>
          </cell>
        </row>
        <row r="959">
          <cell r="A959" t="str">
            <v>BB47</v>
          </cell>
        </row>
        <row r="960">
          <cell r="A960" t="str">
            <v>BB48</v>
          </cell>
        </row>
        <row r="961">
          <cell r="A961" t="str">
            <v>BB664</v>
          </cell>
        </row>
        <row r="962">
          <cell r="A962" t="str">
            <v>BB51</v>
          </cell>
        </row>
        <row r="963">
          <cell r="A963" t="str">
            <v>BB52</v>
          </cell>
        </row>
        <row r="964">
          <cell r="A964" t="str">
            <v>BB813</v>
          </cell>
        </row>
        <row r="965">
          <cell r="A965" t="str">
            <v>BB811</v>
          </cell>
        </row>
        <row r="966">
          <cell r="A966" t="str">
            <v>BB62</v>
          </cell>
        </row>
        <row r="967">
          <cell r="A967" t="str">
            <v>BB64</v>
          </cell>
        </row>
        <row r="968">
          <cell r="A968" t="str">
            <v>BB810</v>
          </cell>
        </row>
        <row r="969">
          <cell r="A969" t="str">
            <v>BB808</v>
          </cell>
        </row>
        <row r="970">
          <cell r="A970" t="str">
            <v>BB809</v>
          </cell>
        </row>
        <row r="971">
          <cell r="A971" t="str">
            <v>BB806</v>
          </cell>
        </row>
        <row r="972">
          <cell r="A972" t="str">
            <v>BB807</v>
          </cell>
        </row>
        <row r="973">
          <cell r="A973" t="str">
            <v>BB70</v>
          </cell>
        </row>
        <row r="974">
          <cell r="A974" t="str">
            <v>BB696</v>
          </cell>
        </row>
        <row r="975">
          <cell r="A975" t="str">
            <v>BB697</v>
          </cell>
        </row>
        <row r="976">
          <cell r="A976" t="str">
            <v>BB698</v>
          </cell>
        </row>
        <row r="977">
          <cell r="A977" t="str">
            <v>BB699</v>
          </cell>
        </row>
        <row r="978">
          <cell r="A978" t="str">
            <v>BB700</v>
          </cell>
        </row>
        <row r="979">
          <cell r="A979" t="str">
            <v>BB701</v>
          </cell>
        </row>
        <row r="980">
          <cell r="A980" t="str">
            <v>BB74</v>
          </cell>
        </row>
        <row r="981">
          <cell r="A981" t="str">
            <v>BB75</v>
          </cell>
        </row>
        <row r="982">
          <cell r="A982" t="str">
            <v>BB88</v>
          </cell>
        </row>
        <row r="983">
          <cell r="A983" t="str">
            <v>BB656</v>
          </cell>
        </row>
        <row r="984">
          <cell r="A984" t="str">
            <v>BB92</v>
          </cell>
        </row>
        <row r="985">
          <cell r="A985" t="str">
            <v>BB94</v>
          </cell>
        </row>
        <row r="986">
          <cell r="A986" t="str">
            <v>BB97</v>
          </cell>
        </row>
        <row r="987">
          <cell r="A987" t="str">
            <v>BB832</v>
          </cell>
        </row>
        <row r="988">
          <cell r="A988" t="str">
            <v>BB833</v>
          </cell>
        </row>
        <row r="989">
          <cell r="A989" t="str">
            <v>BB831</v>
          </cell>
        </row>
        <row r="990">
          <cell r="A990" t="str">
            <v>BB819</v>
          </cell>
        </row>
        <row r="991">
          <cell r="A991" t="str">
            <v>BB114</v>
          </cell>
        </row>
        <row r="992">
          <cell r="A992" t="str">
            <v>BB117</v>
          </cell>
        </row>
        <row r="993">
          <cell r="A993" t="str">
            <v>BB126</v>
          </cell>
        </row>
        <row r="994">
          <cell r="A994" t="str">
            <v>BB126A</v>
          </cell>
        </row>
        <row r="995">
          <cell r="A995" t="str">
            <v>BB128</v>
          </cell>
        </row>
        <row r="996">
          <cell r="A996" t="str">
            <v>BB157</v>
          </cell>
        </row>
        <row r="997">
          <cell r="A997" t="str">
            <v>BB158</v>
          </cell>
        </row>
        <row r="998">
          <cell r="A998" t="str">
            <v>BB159</v>
          </cell>
        </row>
        <row r="999">
          <cell r="A999" t="str">
            <v>BB160</v>
          </cell>
        </row>
        <row r="1000">
          <cell r="A1000" t="str">
            <v>BB161</v>
          </cell>
        </row>
        <row r="1001">
          <cell r="A1001" t="str">
            <v>BB162</v>
          </cell>
        </row>
        <row r="1002">
          <cell r="A1002" t="str">
            <v>BB163</v>
          </cell>
        </row>
        <row r="1003">
          <cell r="A1003" t="str">
            <v>BB164</v>
          </cell>
        </row>
        <row r="1004">
          <cell r="A1004" t="str">
            <v>BB169</v>
          </cell>
        </row>
        <row r="1005">
          <cell r="A1005" t="str">
            <v>BB170</v>
          </cell>
        </row>
        <row r="1006">
          <cell r="A1006" t="str">
            <v>BB178</v>
          </cell>
        </row>
        <row r="1007">
          <cell r="A1007" t="str">
            <v>BB179</v>
          </cell>
        </row>
        <row r="1008">
          <cell r="A1008" t="str">
            <v>BB182</v>
          </cell>
        </row>
        <row r="1009">
          <cell r="A1009" t="str">
            <v>BB183</v>
          </cell>
        </row>
        <row r="1010">
          <cell r="A1010" t="str">
            <v>BB186</v>
          </cell>
        </row>
        <row r="1011">
          <cell r="A1011" t="str">
            <v>BB187</v>
          </cell>
        </row>
        <row r="1012">
          <cell r="A1012" t="str">
            <v>BB188</v>
          </cell>
        </row>
        <row r="1013">
          <cell r="A1013" t="str">
            <v>BB190</v>
          </cell>
        </row>
        <row r="1014">
          <cell r="A1014" t="str">
            <v>BB191</v>
          </cell>
        </row>
        <row r="1015">
          <cell r="A1015" t="str">
            <v>BB198</v>
          </cell>
        </row>
        <row r="1016">
          <cell r="A1016" t="str">
            <v>BB651</v>
          </cell>
        </row>
        <row r="1017">
          <cell r="A1017" t="str">
            <v>BB211</v>
          </cell>
        </row>
        <row r="1018">
          <cell r="A1018" t="str">
            <v>BB220</v>
          </cell>
        </row>
        <row r="1019">
          <cell r="A1019" t="str">
            <v>BB226</v>
          </cell>
        </row>
        <row r="1020">
          <cell r="A1020" t="str">
            <v>BB227</v>
          </cell>
        </row>
        <row r="1021">
          <cell r="A1021" t="str">
            <v>BB228</v>
          </cell>
        </row>
        <row r="1022">
          <cell r="A1022" t="str">
            <v>BB229</v>
          </cell>
        </row>
        <row r="1023">
          <cell r="A1023" t="str">
            <v>BB659</v>
          </cell>
        </row>
        <row r="1024">
          <cell r="A1024" t="str">
            <v>BB233</v>
          </cell>
        </row>
        <row r="1025">
          <cell r="A1025" t="str">
            <v>BB234</v>
          </cell>
        </row>
        <row r="1026">
          <cell r="A1026" t="str">
            <v>BB794</v>
          </cell>
        </row>
        <row r="1027">
          <cell r="A1027" t="str">
            <v>BB796</v>
          </cell>
        </row>
        <row r="1028">
          <cell r="A1028" t="str">
            <v>BB776</v>
          </cell>
        </row>
        <row r="1029">
          <cell r="A1029" t="str">
            <v>BB784</v>
          </cell>
        </row>
        <row r="1030">
          <cell r="A1030" t="str">
            <v>BB780</v>
          </cell>
        </row>
        <row r="1031">
          <cell r="A1031" t="str">
            <v>BB788</v>
          </cell>
        </row>
        <row r="1032">
          <cell r="A1032" t="str">
            <v>BB792</v>
          </cell>
        </row>
        <row r="1033">
          <cell r="A1033" t="str">
            <v>BB774</v>
          </cell>
        </row>
        <row r="1034">
          <cell r="A1034" t="str">
            <v>BB782</v>
          </cell>
        </row>
        <row r="1035">
          <cell r="A1035" t="str">
            <v>BB778</v>
          </cell>
        </row>
        <row r="1036">
          <cell r="A1036" t="str">
            <v>BB786</v>
          </cell>
        </row>
        <row r="1037">
          <cell r="A1037" t="str">
            <v>BB790</v>
          </cell>
        </row>
        <row r="1038">
          <cell r="A1038" t="str">
            <v>BB339</v>
          </cell>
        </row>
        <row r="1039">
          <cell r="A1039" t="str">
            <v>BB244</v>
          </cell>
        </row>
        <row r="1040">
          <cell r="A1040" t="str">
            <v>BB245</v>
          </cell>
        </row>
        <row r="1041">
          <cell r="A1041" t="str">
            <v>BB663</v>
          </cell>
        </row>
        <row r="1042">
          <cell r="A1042" t="str">
            <v>BB662</v>
          </cell>
        </row>
        <row r="1043">
          <cell r="A1043" t="str">
            <v>BB256</v>
          </cell>
        </row>
        <row r="1044">
          <cell r="A1044" t="str">
            <v>BB261</v>
          </cell>
        </row>
        <row r="1045">
          <cell r="A1045" t="str">
            <v>BB263</v>
          </cell>
        </row>
        <row r="1046">
          <cell r="A1046" t="str">
            <v>BB719</v>
          </cell>
        </row>
        <row r="1047">
          <cell r="A1047" t="str">
            <v>BB720</v>
          </cell>
        </row>
        <row r="1048">
          <cell r="A1048" t="str">
            <v>BB721</v>
          </cell>
        </row>
        <row r="1049">
          <cell r="A1049" t="str">
            <v>BB722</v>
          </cell>
        </row>
        <row r="1050">
          <cell r="A1050" t="str">
            <v>BB723</v>
          </cell>
        </row>
        <row r="1051">
          <cell r="A1051" t="str">
            <v>BB724</v>
          </cell>
        </row>
        <row r="1052">
          <cell r="A1052" t="str">
            <v>BB264</v>
          </cell>
        </row>
        <row r="1053">
          <cell r="A1053" t="str">
            <v>BB265</v>
          </cell>
        </row>
        <row r="1054">
          <cell r="A1054" t="str">
            <v>BB268</v>
          </cell>
        </row>
        <row r="1055">
          <cell r="A1055" t="str">
            <v>BB294</v>
          </cell>
        </row>
        <row r="1056">
          <cell r="A1056" t="str">
            <v>BB296</v>
          </cell>
        </row>
        <row r="1057">
          <cell r="A1057" t="str">
            <v>BB297</v>
          </cell>
        </row>
        <row r="1058">
          <cell r="A1058" t="str">
            <v>BB713</v>
          </cell>
        </row>
        <row r="1059">
          <cell r="A1059" t="str">
            <v>BB714</v>
          </cell>
        </row>
        <row r="1060">
          <cell r="A1060" t="str">
            <v>BB715</v>
          </cell>
        </row>
        <row r="1061">
          <cell r="A1061" t="str">
            <v>BB716</v>
          </cell>
        </row>
        <row r="1062">
          <cell r="A1062" t="str">
            <v>BB717</v>
          </cell>
        </row>
        <row r="1063">
          <cell r="A1063" t="str">
            <v>BB718</v>
          </cell>
        </row>
        <row r="1064">
          <cell r="A1064" t="str">
            <v>BB293</v>
          </cell>
        </row>
        <row r="1065">
          <cell r="A1065" t="str">
            <v>BB298</v>
          </cell>
        </row>
        <row r="1066">
          <cell r="A1066" t="str">
            <v>BB302</v>
          </cell>
        </row>
        <row r="1067">
          <cell r="A1067" t="str">
            <v>BB798</v>
          </cell>
        </row>
        <row r="1068">
          <cell r="A1068" t="str">
            <v>BB308</v>
          </cell>
        </row>
        <row r="1069">
          <cell r="A1069" t="str">
            <v>BB312</v>
          </cell>
        </row>
        <row r="1070">
          <cell r="A1070" t="str">
            <v>BB313</v>
          </cell>
        </row>
        <row r="1071">
          <cell r="A1071" t="str">
            <v>BB315</v>
          </cell>
        </row>
        <row r="1072">
          <cell r="A1072" t="str">
            <v>BB712</v>
          </cell>
        </row>
        <row r="1073">
          <cell r="A1073" t="str">
            <v>BB321</v>
          </cell>
        </row>
        <row r="1074">
          <cell r="A1074" t="str">
            <v>BB323</v>
          </cell>
        </row>
        <row r="1075">
          <cell r="A1075" t="str">
            <v>BB328</v>
          </cell>
        </row>
        <row r="1076">
          <cell r="A1076" t="str">
            <v>BB329</v>
          </cell>
        </row>
        <row r="1077">
          <cell r="A1077" t="str">
            <v>BB815</v>
          </cell>
        </row>
        <row r="1078">
          <cell r="A1078" t="str">
            <v>BB814</v>
          </cell>
        </row>
        <row r="1079">
          <cell r="A1079" t="str">
            <v>BB334</v>
          </cell>
        </row>
        <row r="1080">
          <cell r="A1080" t="str">
            <v>BB337</v>
          </cell>
        </row>
        <row r="1081">
          <cell r="A1081" t="str">
            <v>BB665</v>
          </cell>
        </row>
        <row r="1082">
          <cell r="A1082" t="str">
            <v>BB340</v>
          </cell>
        </row>
        <row r="1083">
          <cell r="A1083" t="str">
            <v>BB341</v>
          </cell>
        </row>
        <row r="1084">
          <cell r="A1084" t="str">
            <v>BB344</v>
          </cell>
        </row>
        <row r="1085">
          <cell r="A1085" t="str">
            <v>BB345</v>
          </cell>
        </row>
        <row r="1086">
          <cell r="A1086" t="str">
            <v>BB741</v>
          </cell>
        </row>
        <row r="1087">
          <cell r="A1087" t="str">
            <v>BB744</v>
          </cell>
        </row>
        <row r="1088">
          <cell r="A1088" t="str">
            <v>BB745</v>
          </cell>
        </row>
        <row r="1089">
          <cell r="A1089" t="str">
            <v>BB746</v>
          </cell>
        </row>
        <row r="1090">
          <cell r="A1090" t="str">
            <v>BB747</v>
          </cell>
        </row>
        <row r="1091">
          <cell r="A1091" t="str">
            <v>BB750</v>
          </cell>
        </row>
        <row r="1092">
          <cell r="A1092" t="str">
            <v>BB751</v>
          </cell>
        </row>
        <row r="1093">
          <cell r="A1093" t="str">
            <v>BB752</v>
          </cell>
        </row>
        <row r="1094">
          <cell r="A1094" t="str">
            <v>BB753</v>
          </cell>
        </row>
        <row r="1095">
          <cell r="A1095" t="str">
            <v>BB754</v>
          </cell>
        </row>
        <row r="1096">
          <cell r="A1096" t="str">
            <v>BB758</v>
          </cell>
        </row>
        <row r="1097">
          <cell r="A1097" t="str">
            <v>BB759</v>
          </cell>
        </row>
        <row r="1098">
          <cell r="A1098" t="str">
            <v>BB760</v>
          </cell>
        </row>
        <row r="1099">
          <cell r="A1099" t="str">
            <v>BB761</v>
          </cell>
        </row>
        <row r="1100">
          <cell r="A1100" t="str">
            <v>BB762</v>
          </cell>
        </row>
        <row r="1101">
          <cell r="A1101" t="str">
            <v>BB353</v>
          </cell>
        </row>
        <row r="1102">
          <cell r="A1102" t="str">
            <v>BB354</v>
          </cell>
        </row>
        <row r="1103">
          <cell r="A1103" t="str">
            <v>BB355</v>
          </cell>
        </row>
        <row r="1104">
          <cell r="A1104" t="str">
            <v>BB358</v>
          </cell>
        </row>
        <row r="1105">
          <cell r="A1105" t="str">
            <v>BB359</v>
          </cell>
        </row>
        <row r="1106">
          <cell r="A1106" t="str">
            <v>BB360</v>
          </cell>
        </row>
        <row r="1107">
          <cell r="A1107" t="str">
            <v>BB361</v>
          </cell>
        </row>
        <row r="1108">
          <cell r="A1108" t="str">
            <v>BB364</v>
          </cell>
        </row>
        <row r="1109">
          <cell r="A1109" t="str">
            <v>BB365</v>
          </cell>
        </row>
        <row r="1110">
          <cell r="A1110" t="str">
            <v>BB366</v>
          </cell>
        </row>
        <row r="1111">
          <cell r="A1111" t="str">
            <v>BB367</v>
          </cell>
        </row>
        <row r="1112">
          <cell r="A1112" t="str">
            <v>BB368</v>
          </cell>
        </row>
        <row r="1113">
          <cell r="A1113" t="str">
            <v>BB372</v>
          </cell>
        </row>
        <row r="1114">
          <cell r="A1114" t="str">
            <v>BB373</v>
          </cell>
        </row>
        <row r="1115">
          <cell r="A1115" t="str">
            <v>BB374</v>
          </cell>
        </row>
        <row r="1116">
          <cell r="A1116" t="str">
            <v>BB375</v>
          </cell>
        </row>
        <row r="1117">
          <cell r="A1117" t="str">
            <v>BB376</v>
          </cell>
        </row>
        <row r="1118">
          <cell r="A1118" t="str">
            <v>BB399</v>
          </cell>
        </row>
        <row r="1119">
          <cell r="A1119" t="str">
            <v>BB378</v>
          </cell>
        </row>
        <row r="1120">
          <cell r="A1120" t="str">
            <v>BB379</v>
          </cell>
        </row>
        <row r="1121">
          <cell r="A1121" t="str">
            <v>BB380</v>
          </cell>
        </row>
        <row r="1122">
          <cell r="A1122" t="str">
            <v>BB381</v>
          </cell>
        </row>
        <row r="1123">
          <cell r="A1123" t="str">
            <v>BB382</v>
          </cell>
        </row>
        <row r="1124">
          <cell r="A1124" t="str">
            <v>BB383</v>
          </cell>
        </row>
        <row r="1125">
          <cell r="A1125" t="str">
            <v>BB384</v>
          </cell>
        </row>
        <row r="1126">
          <cell r="A1126" t="str">
            <v>BB385</v>
          </cell>
        </row>
        <row r="1127">
          <cell r="A1127" t="str">
            <v>BB386</v>
          </cell>
        </row>
        <row r="1128">
          <cell r="A1128" t="str">
            <v>BB390</v>
          </cell>
        </row>
        <row r="1129">
          <cell r="A1129" t="str">
            <v>BB393</v>
          </cell>
        </row>
        <row r="1130">
          <cell r="A1130" t="str">
            <v>BB394</v>
          </cell>
        </row>
        <row r="1131">
          <cell r="A1131" t="str">
            <v>BB395</v>
          </cell>
        </row>
        <row r="1132">
          <cell r="A1132" t="str">
            <v>BB396</v>
          </cell>
        </row>
        <row r="1133">
          <cell r="A1133" t="str">
            <v>BB764</v>
          </cell>
        </row>
        <row r="1134">
          <cell r="A1134" t="str">
            <v>BB401</v>
          </cell>
        </row>
        <row r="1135">
          <cell r="A1135" t="str">
            <v>BB407</v>
          </cell>
        </row>
        <row r="1136">
          <cell r="A1136" t="str">
            <v>BB402</v>
          </cell>
        </row>
        <row r="1137">
          <cell r="A1137" t="str">
            <v>BB403</v>
          </cell>
        </row>
        <row r="1138">
          <cell r="A1138" t="str">
            <v>BB404</v>
          </cell>
        </row>
        <row r="1139">
          <cell r="A1139" t="str">
            <v>BB405</v>
          </cell>
        </row>
        <row r="1140">
          <cell r="A1140" t="str">
            <v>BB406</v>
          </cell>
        </row>
        <row r="1141">
          <cell r="A1141" t="str">
            <v>BB767</v>
          </cell>
        </row>
        <row r="1142">
          <cell r="A1142" t="str">
            <v>BB768</v>
          </cell>
        </row>
        <row r="1143">
          <cell r="A1143" t="str">
            <v>BB765</v>
          </cell>
        </row>
        <row r="1144">
          <cell r="A1144" t="str">
            <v>BB766</v>
          </cell>
        </row>
        <row r="1145">
          <cell r="A1145" t="str">
            <v>BB429</v>
          </cell>
        </row>
        <row r="1146">
          <cell r="A1146" t="str">
            <v>BB430</v>
          </cell>
        </row>
        <row r="1147">
          <cell r="A1147" t="str">
            <v>BB431</v>
          </cell>
        </row>
        <row r="1148">
          <cell r="A1148" t="str">
            <v>BB432</v>
          </cell>
        </row>
        <row r="1149">
          <cell r="A1149" t="str">
            <v>BB802</v>
          </cell>
        </row>
        <row r="1150">
          <cell r="A1150" t="str">
            <v>BB800</v>
          </cell>
        </row>
        <row r="1151">
          <cell r="A1151" t="str">
            <v>BB801</v>
          </cell>
        </row>
        <row r="1152">
          <cell r="A1152" t="str">
            <v>BB803</v>
          </cell>
        </row>
        <row r="1153">
          <cell r="A1153" t="str">
            <v>BB817</v>
          </cell>
        </row>
        <row r="1154">
          <cell r="A1154" t="str">
            <v>BB818</v>
          </cell>
        </row>
        <row r="1155">
          <cell r="A1155" t="str">
            <v>BB804</v>
          </cell>
        </row>
        <row r="1156">
          <cell r="A1156" t="str">
            <v>BB805</v>
          </cell>
        </row>
        <row r="1157">
          <cell r="A1157" t="str">
            <v>BB805A</v>
          </cell>
        </row>
        <row r="1158">
          <cell r="A1158" t="str">
            <v>BB704</v>
          </cell>
        </row>
        <row r="1159">
          <cell r="A1159" t="str">
            <v>BB705</v>
          </cell>
        </row>
        <row r="1160">
          <cell r="A1160" t="str">
            <v>BB706</v>
          </cell>
        </row>
        <row r="1161">
          <cell r="A1161" t="str">
            <v>BB707</v>
          </cell>
        </row>
        <row r="1162">
          <cell r="A1162" t="str">
            <v>BB708</v>
          </cell>
        </row>
        <row r="1163">
          <cell r="A1163" t="str">
            <v>BB709</v>
          </cell>
        </row>
        <row r="1164">
          <cell r="A1164" t="str">
            <v>BB443</v>
          </cell>
        </row>
        <row r="1165">
          <cell r="A1165" t="str">
            <v>BB711</v>
          </cell>
        </row>
        <row r="1166">
          <cell r="A1166" t="str">
            <v>BB452</v>
          </cell>
        </row>
        <row r="1167">
          <cell r="A1167" t="str">
            <v>BB453</v>
          </cell>
        </row>
        <row r="1168">
          <cell r="A1168" t="str">
            <v>BB455</v>
          </cell>
        </row>
        <row r="1169">
          <cell r="A1169" t="str">
            <v>BB459</v>
          </cell>
        </row>
        <row r="1170">
          <cell r="A1170" t="str">
            <v>BB461</v>
          </cell>
        </row>
        <row r="1171">
          <cell r="A1171" t="str">
            <v>BB462</v>
          </cell>
        </row>
        <row r="1172">
          <cell r="A1172" t="str">
            <v>BB710</v>
          </cell>
        </row>
        <row r="1173">
          <cell r="A1173" t="str">
            <v>BB465</v>
          </cell>
        </row>
        <row r="1174">
          <cell r="A1174" t="str">
            <v>BB468</v>
          </cell>
        </row>
        <row r="1175">
          <cell r="A1175" t="str">
            <v>BB480</v>
          </cell>
        </row>
        <row r="1176">
          <cell r="A1176" t="str">
            <v>BB812</v>
          </cell>
        </row>
        <row r="1177">
          <cell r="A1177" t="str">
            <v>BB485</v>
          </cell>
        </row>
        <row r="1178">
          <cell r="A1178" t="str">
            <v>BB487</v>
          </cell>
        </row>
        <row r="1179">
          <cell r="A1179" t="str">
            <v>BB486</v>
          </cell>
        </row>
        <row r="1180">
          <cell r="A1180" t="str">
            <v>BB488</v>
          </cell>
        </row>
        <row r="1181">
          <cell r="A1181" t="str">
            <v>BB489</v>
          </cell>
        </row>
        <row r="1182">
          <cell r="A1182" t="str">
            <v>BB490</v>
          </cell>
        </row>
        <row r="1183">
          <cell r="A1183" t="str">
            <v>BB491</v>
          </cell>
        </row>
        <row r="1184">
          <cell r="A1184" t="str">
            <v>BB493</v>
          </cell>
        </row>
        <row r="1185">
          <cell r="A1185" t="str">
            <v>BB494</v>
          </cell>
        </row>
        <row r="1186">
          <cell r="A1186" t="str">
            <v>BB492</v>
          </cell>
        </row>
        <row r="1187">
          <cell r="A1187" t="str">
            <v>BB650</v>
          </cell>
        </row>
        <row r="1188">
          <cell r="A1188" t="str">
            <v>BB827</v>
          </cell>
        </row>
        <row r="1189">
          <cell r="A1189" t="str">
            <v>BB822</v>
          </cell>
        </row>
        <row r="1190">
          <cell r="A1190" t="str">
            <v>BB820</v>
          </cell>
        </row>
        <row r="1191">
          <cell r="A1191" t="str">
            <v>BB821</v>
          </cell>
        </row>
        <row r="1192">
          <cell r="A1192" t="str">
            <v>BB518</v>
          </cell>
        </row>
        <row r="1193">
          <cell r="A1193" t="str">
            <v>BB523</v>
          </cell>
        </row>
        <row r="1194">
          <cell r="A1194" t="str">
            <v>BB533</v>
          </cell>
        </row>
        <row r="1195">
          <cell r="A1195" t="str">
            <v>BB737</v>
          </cell>
        </row>
        <row r="1196">
          <cell r="A1196" t="str">
            <v>BB825</v>
          </cell>
        </row>
        <row r="1197">
          <cell r="A1197" t="str">
            <v>BB826</v>
          </cell>
        </row>
        <row r="1198">
          <cell r="A1198" t="str">
            <v>BB823</v>
          </cell>
        </row>
        <row r="1199">
          <cell r="A1199" t="str">
            <v>BB824</v>
          </cell>
        </row>
        <row r="1200">
          <cell r="A1200" t="str">
            <v>BB738</v>
          </cell>
        </row>
        <row r="1201">
          <cell r="A1201" t="str">
            <v>BB537</v>
          </cell>
        </row>
        <row r="1202">
          <cell r="A1202" t="str">
            <v>BB540</v>
          </cell>
        </row>
        <row r="1203">
          <cell r="A1203" t="str">
            <v>BB541</v>
          </cell>
        </row>
        <row r="1204">
          <cell r="A1204" t="str">
            <v>BB542</v>
          </cell>
        </row>
        <row r="1205">
          <cell r="A1205" t="str">
            <v>BB543</v>
          </cell>
        </row>
        <row r="1206">
          <cell r="A1206" t="str">
            <v>BB544</v>
          </cell>
        </row>
        <row r="1207">
          <cell r="A1207" t="str">
            <v>BB546</v>
          </cell>
        </row>
        <row r="1208">
          <cell r="A1208" t="str">
            <v>BB547</v>
          </cell>
        </row>
        <row r="1209">
          <cell r="A1209" t="str">
            <v>BB548</v>
          </cell>
        </row>
        <row r="1210">
          <cell r="A1210" t="str">
            <v>BB549</v>
          </cell>
        </row>
        <row r="1211">
          <cell r="A1211" t="str">
            <v>BB550</v>
          </cell>
        </row>
        <row r="1212">
          <cell r="A1212" t="str">
            <v>BB551</v>
          </cell>
        </row>
        <row r="1213">
          <cell r="A1213" t="str">
            <v>BB552</v>
          </cell>
        </row>
        <row r="1214">
          <cell r="A1214" t="str">
            <v>BB553</v>
          </cell>
        </row>
        <row r="1215">
          <cell r="A1215" t="str">
            <v>BB740</v>
          </cell>
        </row>
        <row r="1216">
          <cell r="A1216" t="str">
            <v>BB739</v>
          </cell>
        </row>
        <row r="1217">
          <cell r="A1217" t="str">
            <v>BB554</v>
          </cell>
        </row>
        <row r="1218">
          <cell r="A1218" t="str">
            <v>BB556</v>
          </cell>
        </row>
        <row r="1219">
          <cell r="A1219" t="str">
            <v>BB731</v>
          </cell>
        </row>
        <row r="1220">
          <cell r="A1220" t="str">
            <v>BB732</v>
          </cell>
        </row>
        <row r="1221">
          <cell r="A1221" t="str">
            <v>BB733</v>
          </cell>
        </row>
        <row r="1222">
          <cell r="A1222" t="str">
            <v>BB734</v>
          </cell>
        </row>
        <row r="1223">
          <cell r="A1223" t="str">
            <v>BB735</v>
          </cell>
        </row>
        <row r="1224">
          <cell r="A1224" t="str">
            <v>BB736</v>
          </cell>
        </row>
        <row r="1225">
          <cell r="A1225" t="str">
            <v>BB725</v>
          </cell>
        </row>
        <row r="1226">
          <cell r="A1226" t="str">
            <v>BB726</v>
          </cell>
        </row>
        <row r="1227">
          <cell r="A1227" t="str">
            <v>BB727</v>
          </cell>
        </row>
        <row r="1228">
          <cell r="A1228" t="str">
            <v>BB728</v>
          </cell>
        </row>
        <row r="1229">
          <cell r="A1229" t="str">
            <v>BB729</v>
          </cell>
        </row>
        <row r="1230">
          <cell r="A1230" t="str">
            <v>BB730</v>
          </cell>
        </row>
        <row r="1231">
          <cell r="A1231" t="str">
            <v>BB666</v>
          </cell>
        </row>
        <row r="1232">
          <cell r="A1232" t="str">
            <v>BB816</v>
          </cell>
        </row>
        <row r="1233">
          <cell r="A1233" t="str">
            <v>BB657</v>
          </cell>
        </row>
        <row r="1234">
          <cell r="A1234" t="str">
            <v>BB654</v>
          </cell>
        </row>
        <row r="1235">
          <cell r="A1235" t="str">
            <v>BB652</v>
          </cell>
        </row>
        <row r="1236">
          <cell r="A1236" t="str">
            <v>BB660</v>
          </cell>
        </row>
        <row r="1237">
          <cell r="A1237" t="str">
            <v>BB567</v>
          </cell>
        </row>
        <row r="1238">
          <cell r="A1238" t="str">
            <v>BB568</v>
          </cell>
        </row>
        <row r="1239">
          <cell r="A1239" t="str">
            <v>BB570</v>
          </cell>
        </row>
        <row r="1240">
          <cell r="A1240" t="str">
            <v>BB571</v>
          </cell>
        </row>
        <row r="1241">
          <cell r="A1241" t="str">
            <v>BB775</v>
          </cell>
        </row>
        <row r="1242">
          <cell r="A1242" t="str">
            <v>BB783</v>
          </cell>
        </row>
        <row r="1243">
          <cell r="A1243" t="str">
            <v>BB779</v>
          </cell>
        </row>
        <row r="1244">
          <cell r="A1244" t="str">
            <v>BB787</v>
          </cell>
        </row>
        <row r="1245">
          <cell r="A1245" t="str">
            <v>BB791</v>
          </cell>
        </row>
        <row r="1246">
          <cell r="A1246" t="str">
            <v>BB773</v>
          </cell>
        </row>
        <row r="1247">
          <cell r="A1247" t="str">
            <v>BB781</v>
          </cell>
        </row>
        <row r="1248">
          <cell r="A1248" t="str">
            <v>BB777</v>
          </cell>
        </row>
        <row r="1249">
          <cell r="A1249" t="str">
            <v>BB785</v>
          </cell>
        </row>
        <row r="1250">
          <cell r="A1250" t="str">
            <v>BB789</v>
          </cell>
        </row>
        <row r="1251">
          <cell r="A1251" t="str">
            <v>BB793</v>
          </cell>
        </row>
        <row r="1252">
          <cell r="A1252" t="str">
            <v>BB795</v>
          </cell>
        </row>
        <row r="1253">
          <cell r="A1253" t="str">
            <v>BB580</v>
          </cell>
        </row>
        <row r="1254">
          <cell r="A1254" t="str">
            <v>BB581</v>
          </cell>
        </row>
        <row r="1255">
          <cell r="A1255" t="str">
            <v>BB582</v>
          </cell>
        </row>
        <row r="1256">
          <cell r="A1256" t="str">
            <v>BB583</v>
          </cell>
        </row>
        <row r="1257">
          <cell r="A1257" t="str">
            <v>BB584</v>
          </cell>
        </row>
        <row r="1258">
          <cell r="A1258" t="str">
            <v>BB587</v>
          </cell>
        </row>
        <row r="1259">
          <cell r="A1259" t="str">
            <v>BB586</v>
          </cell>
        </row>
        <row r="1260">
          <cell r="A1260" t="str">
            <v>BB588</v>
          </cell>
        </row>
        <row r="1261">
          <cell r="A1261" t="str">
            <v>BB589</v>
          </cell>
        </row>
        <row r="1262">
          <cell r="A1262" t="str">
            <v>BB590</v>
          </cell>
        </row>
        <row r="1263">
          <cell r="A1263" t="str">
            <v>BB591</v>
          </cell>
        </row>
        <row r="1264">
          <cell r="A1264" t="str">
            <v>BB592</v>
          </cell>
        </row>
        <row r="1265">
          <cell r="A1265" t="str">
            <v>BB596</v>
          </cell>
        </row>
        <row r="1266">
          <cell r="A1266" t="str">
            <v>BB597</v>
          </cell>
        </row>
        <row r="1267">
          <cell r="A1267" t="str">
            <v>BB598</v>
          </cell>
        </row>
        <row r="1268">
          <cell r="A1268" t="str">
            <v>BB599</v>
          </cell>
        </row>
        <row r="1269">
          <cell r="A1269" t="str">
            <v>BB600</v>
          </cell>
        </row>
        <row r="1270">
          <cell r="A1270" t="str">
            <v>BB601</v>
          </cell>
        </row>
        <row r="1271">
          <cell r="A1271" t="str">
            <v>BB603</v>
          </cell>
        </row>
        <row r="1272">
          <cell r="A1272" t="str">
            <v>BB605</v>
          </cell>
        </row>
        <row r="1273">
          <cell r="A1273" t="str">
            <v>BB606</v>
          </cell>
        </row>
        <row r="1274">
          <cell r="A1274" t="str">
            <v>BB607</v>
          </cell>
        </row>
        <row r="1275">
          <cell r="A1275" t="str">
            <v>BB608</v>
          </cell>
        </row>
        <row r="1276">
          <cell r="A1276" t="str">
            <v>BB609</v>
          </cell>
        </row>
        <row r="1277">
          <cell r="A1277" t="str">
            <v>BB610</v>
          </cell>
        </row>
        <row r="1278">
          <cell r="A1278" t="str">
            <v>BB611</v>
          </cell>
        </row>
        <row r="1279">
          <cell r="A1279" t="str">
            <v>BB613</v>
          </cell>
        </row>
        <row r="1280">
          <cell r="A1280" t="str">
            <v>BB614</v>
          </cell>
        </row>
        <row r="1281">
          <cell r="A1281" t="str">
            <v>BB615</v>
          </cell>
        </row>
        <row r="1282">
          <cell r="A1282" t="str">
            <v>BB616</v>
          </cell>
        </row>
        <row r="1283">
          <cell r="A1283" t="str">
            <v>BB629</v>
          </cell>
        </row>
        <row r="1284">
          <cell r="A1284" t="str">
            <v>BB630</v>
          </cell>
        </row>
        <row r="1285">
          <cell r="A1285" t="str">
            <v>BB626</v>
          </cell>
        </row>
        <row r="1286">
          <cell r="A1286" t="str">
            <v>BB627</v>
          </cell>
        </row>
        <row r="1287">
          <cell r="A1287" t="str">
            <v>BB703</v>
          </cell>
        </row>
        <row r="1288">
          <cell r="A1288" t="str">
            <v>BB635</v>
          </cell>
        </row>
        <row r="1289">
          <cell r="A1289" t="str">
            <v>BB661</v>
          </cell>
        </row>
        <row r="1290">
          <cell r="A1290" t="str">
            <v>BB658</v>
          </cell>
        </row>
        <row r="1291">
          <cell r="A1291" t="str">
            <v>BB655</v>
          </cell>
        </row>
        <row r="1292">
          <cell r="A1292" t="str">
            <v>BB653</v>
          </cell>
        </row>
        <row r="1293">
          <cell r="A1293" t="str">
            <v>BB640</v>
          </cell>
        </row>
        <row r="1294">
          <cell r="A1294" t="str">
            <v>BB641</v>
          </cell>
        </row>
        <row r="1295">
          <cell r="A1295" t="str">
            <v>BB799</v>
          </cell>
        </row>
        <row r="1296">
          <cell r="A1296" t="str">
            <v>BB797</v>
          </cell>
        </row>
        <row r="1297">
          <cell r="A1297" t="str">
            <v>BB647</v>
          </cell>
        </row>
        <row r="1298">
          <cell r="A1298" t="str">
            <v>BB648</v>
          </cell>
        </row>
        <row r="1299">
          <cell r="A1299" t="str">
            <v>BB02</v>
          </cell>
        </row>
        <row r="1300">
          <cell r="A1300" t="str">
            <v>BB06</v>
          </cell>
        </row>
        <row r="1301">
          <cell r="A1301" t="str">
            <v>BB07</v>
          </cell>
        </row>
        <row r="1302">
          <cell r="A1302" t="str">
            <v>BB09</v>
          </cell>
        </row>
        <row r="1303">
          <cell r="A1303" t="str">
            <v>BB10</v>
          </cell>
        </row>
        <row r="1304">
          <cell r="A1304" t="str">
            <v>BB100</v>
          </cell>
        </row>
        <row r="1305">
          <cell r="A1305" t="str">
            <v>BB101</v>
          </cell>
        </row>
        <row r="1306">
          <cell r="A1306" t="str">
            <v>BB102</v>
          </cell>
        </row>
        <row r="1307">
          <cell r="A1307" t="str">
            <v>BB103</v>
          </cell>
        </row>
        <row r="1308">
          <cell r="A1308" t="str">
            <v>BB104</v>
          </cell>
        </row>
        <row r="1309">
          <cell r="A1309" t="str">
            <v>BB105</v>
          </cell>
        </row>
        <row r="1310">
          <cell r="A1310" t="str">
            <v>BB106</v>
          </cell>
        </row>
        <row r="1311">
          <cell r="A1311" t="str">
            <v>BB107</v>
          </cell>
        </row>
        <row r="1312">
          <cell r="A1312" t="str">
            <v>BB108</v>
          </cell>
        </row>
        <row r="1313">
          <cell r="A1313" t="str">
            <v>BB109</v>
          </cell>
        </row>
        <row r="1314">
          <cell r="A1314" t="str">
            <v>BB110</v>
          </cell>
        </row>
        <row r="1315">
          <cell r="A1315" t="str">
            <v>BB111</v>
          </cell>
        </row>
        <row r="1316">
          <cell r="A1316" t="str">
            <v>BB112</v>
          </cell>
        </row>
        <row r="1317">
          <cell r="A1317" t="str">
            <v>BB113</v>
          </cell>
        </row>
        <row r="1318">
          <cell r="A1318" t="str">
            <v>BB115</v>
          </cell>
        </row>
        <row r="1319">
          <cell r="A1319" t="str">
            <v>BB116</v>
          </cell>
        </row>
        <row r="1320">
          <cell r="A1320" t="str">
            <v>BB118</v>
          </cell>
        </row>
        <row r="1321">
          <cell r="A1321" t="str">
            <v>BB119</v>
          </cell>
        </row>
        <row r="1322">
          <cell r="A1322" t="str">
            <v>BB12</v>
          </cell>
        </row>
        <row r="1323">
          <cell r="A1323" t="str">
            <v>BB120</v>
          </cell>
        </row>
        <row r="1324">
          <cell r="A1324" t="str">
            <v>BB121</v>
          </cell>
        </row>
        <row r="1325">
          <cell r="A1325" t="str">
            <v>BB122</v>
          </cell>
        </row>
        <row r="1326">
          <cell r="A1326" t="str">
            <v>BB123</v>
          </cell>
        </row>
        <row r="1327">
          <cell r="A1327" t="str">
            <v>BB124</v>
          </cell>
        </row>
        <row r="1328">
          <cell r="A1328" t="str">
            <v>BB125</v>
          </cell>
        </row>
        <row r="1329">
          <cell r="A1329" t="str">
            <v>BB127</v>
          </cell>
        </row>
        <row r="1330">
          <cell r="A1330" t="str">
            <v>BB129</v>
          </cell>
        </row>
        <row r="1331">
          <cell r="A1331" t="str">
            <v>BB13</v>
          </cell>
        </row>
        <row r="1332">
          <cell r="A1332" t="str">
            <v>BB130</v>
          </cell>
        </row>
        <row r="1333">
          <cell r="A1333" t="str">
            <v>BB131</v>
          </cell>
        </row>
        <row r="1334">
          <cell r="A1334" t="str">
            <v>BB132</v>
          </cell>
        </row>
        <row r="1335">
          <cell r="A1335" t="str">
            <v>BB133</v>
          </cell>
        </row>
        <row r="1336">
          <cell r="A1336" t="str">
            <v>BB134</v>
          </cell>
        </row>
        <row r="1337">
          <cell r="A1337" t="str">
            <v>BB135</v>
          </cell>
        </row>
        <row r="1338">
          <cell r="A1338" t="str">
            <v>BB136</v>
          </cell>
        </row>
        <row r="1339">
          <cell r="A1339" t="str">
            <v>BB137</v>
          </cell>
        </row>
        <row r="1340">
          <cell r="A1340" t="str">
            <v>BB138</v>
          </cell>
        </row>
        <row r="1341">
          <cell r="A1341" t="str">
            <v>BB139</v>
          </cell>
        </row>
        <row r="1342">
          <cell r="A1342" t="str">
            <v>BB14</v>
          </cell>
        </row>
        <row r="1343">
          <cell r="A1343" t="str">
            <v>BB140</v>
          </cell>
        </row>
        <row r="1344">
          <cell r="A1344" t="str">
            <v>BB141</v>
          </cell>
        </row>
        <row r="1345">
          <cell r="A1345" t="str">
            <v>BB142</v>
          </cell>
        </row>
        <row r="1346">
          <cell r="A1346" t="str">
            <v>BB143</v>
          </cell>
        </row>
        <row r="1347">
          <cell r="A1347" t="str">
            <v>BB144</v>
          </cell>
        </row>
        <row r="1348">
          <cell r="A1348" t="str">
            <v>BB145</v>
          </cell>
        </row>
        <row r="1349">
          <cell r="A1349" t="str">
            <v>BB146</v>
          </cell>
        </row>
        <row r="1350">
          <cell r="A1350" t="str">
            <v>BB147</v>
          </cell>
        </row>
        <row r="1351">
          <cell r="A1351" t="str">
            <v>BB148</v>
          </cell>
        </row>
        <row r="1352">
          <cell r="A1352" t="str">
            <v>BB149</v>
          </cell>
        </row>
        <row r="1353">
          <cell r="A1353" t="str">
            <v>BB15</v>
          </cell>
        </row>
        <row r="1354">
          <cell r="A1354" t="str">
            <v>BB150</v>
          </cell>
        </row>
        <row r="1355">
          <cell r="A1355" t="str">
            <v>BB151</v>
          </cell>
        </row>
        <row r="1356">
          <cell r="A1356" t="str">
            <v>BB152</v>
          </cell>
        </row>
        <row r="1357">
          <cell r="A1357" t="str">
            <v>BB153</v>
          </cell>
        </row>
        <row r="1358">
          <cell r="A1358" t="str">
            <v>BB154</v>
          </cell>
        </row>
        <row r="1359">
          <cell r="A1359" t="str">
            <v>BB155</v>
          </cell>
        </row>
        <row r="1360">
          <cell r="A1360" t="str">
            <v>BB156</v>
          </cell>
        </row>
        <row r="1361">
          <cell r="A1361" t="str">
            <v>BB16</v>
          </cell>
        </row>
        <row r="1362">
          <cell r="A1362" t="str">
            <v>BB165</v>
          </cell>
        </row>
        <row r="1363">
          <cell r="A1363" t="str">
            <v>BB166</v>
          </cell>
        </row>
        <row r="1364">
          <cell r="A1364" t="str">
            <v>BB167</v>
          </cell>
        </row>
        <row r="1365">
          <cell r="A1365" t="str">
            <v>BB168</v>
          </cell>
        </row>
        <row r="1366">
          <cell r="A1366" t="str">
            <v>BB171</v>
          </cell>
        </row>
        <row r="1367">
          <cell r="A1367" t="str">
            <v>BB172</v>
          </cell>
        </row>
        <row r="1368">
          <cell r="A1368" t="str">
            <v>BB173</v>
          </cell>
        </row>
        <row r="1369">
          <cell r="A1369" t="str">
            <v>BB174</v>
          </cell>
        </row>
        <row r="1370">
          <cell r="A1370" t="str">
            <v>BB175</v>
          </cell>
        </row>
        <row r="1371">
          <cell r="A1371" t="str">
            <v>BB176</v>
          </cell>
        </row>
        <row r="1372">
          <cell r="A1372" t="str">
            <v>BB177</v>
          </cell>
        </row>
        <row r="1373">
          <cell r="A1373" t="str">
            <v>BB18</v>
          </cell>
        </row>
        <row r="1374">
          <cell r="A1374" t="str">
            <v>BB180</v>
          </cell>
        </row>
        <row r="1375">
          <cell r="A1375" t="str">
            <v>BB181</v>
          </cell>
        </row>
        <row r="1376">
          <cell r="A1376" t="str">
            <v>BB184</v>
          </cell>
        </row>
        <row r="1377">
          <cell r="A1377" t="str">
            <v>BB185</v>
          </cell>
        </row>
        <row r="1378">
          <cell r="A1378" t="str">
            <v>BB189</v>
          </cell>
        </row>
        <row r="1379">
          <cell r="A1379" t="str">
            <v>BB19</v>
          </cell>
        </row>
        <row r="1380">
          <cell r="A1380" t="str">
            <v>BB192</v>
          </cell>
        </row>
        <row r="1381">
          <cell r="A1381" t="str">
            <v>BB193</v>
          </cell>
        </row>
        <row r="1382">
          <cell r="A1382" t="str">
            <v>BB194</v>
          </cell>
        </row>
        <row r="1383">
          <cell r="A1383" t="str">
            <v>BB195</v>
          </cell>
        </row>
        <row r="1384">
          <cell r="A1384" t="str">
            <v>BB196</v>
          </cell>
        </row>
        <row r="1385">
          <cell r="A1385" t="str">
            <v>BB197</v>
          </cell>
        </row>
        <row r="1386">
          <cell r="A1386" t="str">
            <v>BB199</v>
          </cell>
        </row>
        <row r="1387">
          <cell r="A1387" t="str">
            <v>BB20</v>
          </cell>
        </row>
        <row r="1388">
          <cell r="A1388" t="str">
            <v>BB200</v>
          </cell>
        </row>
        <row r="1389">
          <cell r="A1389" t="str">
            <v>BB201</v>
          </cell>
        </row>
        <row r="1390">
          <cell r="A1390" t="str">
            <v>BB202</v>
          </cell>
        </row>
        <row r="1391">
          <cell r="A1391" t="str">
            <v>BB203</v>
          </cell>
        </row>
        <row r="1392">
          <cell r="A1392" t="str">
            <v>BB204</v>
          </cell>
        </row>
        <row r="1393">
          <cell r="A1393" t="str">
            <v>BB205</v>
          </cell>
        </row>
        <row r="1394">
          <cell r="A1394" t="str">
            <v>BB206</v>
          </cell>
        </row>
        <row r="1395">
          <cell r="A1395" t="str">
            <v>BB207</v>
          </cell>
        </row>
        <row r="1396">
          <cell r="A1396" t="str">
            <v>BB208</v>
          </cell>
        </row>
        <row r="1397">
          <cell r="A1397" t="str">
            <v>BB209</v>
          </cell>
        </row>
        <row r="1398">
          <cell r="A1398" t="str">
            <v>BB21</v>
          </cell>
        </row>
        <row r="1399">
          <cell r="A1399" t="str">
            <v>BB210</v>
          </cell>
        </row>
        <row r="1400">
          <cell r="A1400" t="str">
            <v>BB212</v>
          </cell>
        </row>
        <row r="1401">
          <cell r="A1401" t="str">
            <v>BB213</v>
          </cell>
        </row>
        <row r="1402">
          <cell r="A1402" t="str">
            <v>BB214</v>
          </cell>
        </row>
        <row r="1403">
          <cell r="A1403" t="str">
            <v>BB215</v>
          </cell>
        </row>
        <row r="1404">
          <cell r="A1404" t="str">
            <v>BB216</v>
          </cell>
        </row>
        <row r="1405">
          <cell r="A1405" t="str">
            <v>BB217</v>
          </cell>
        </row>
        <row r="1406">
          <cell r="A1406" t="str">
            <v>BB218</v>
          </cell>
        </row>
        <row r="1407">
          <cell r="A1407" t="str">
            <v>BB219</v>
          </cell>
        </row>
        <row r="1408">
          <cell r="A1408" t="str">
            <v>BB22</v>
          </cell>
        </row>
        <row r="1409">
          <cell r="A1409" t="str">
            <v>BB221</v>
          </cell>
        </row>
        <row r="1410">
          <cell r="A1410" t="str">
            <v>BB222</v>
          </cell>
        </row>
        <row r="1411">
          <cell r="A1411" t="str">
            <v>BB223</v>
          </cell>
        </row>
        <row r="1412">
          <cell r="A1412" t="str">
            <v>BB224</v>
          </cell>
        </row>
        <row r="1413">
          <cell r="A1413" t="str">
            <v>BB225</v>
          </cell>
        </row>
        <row r="1414">
          <cell r="A1414" t="str">
            <v>BB23</v>
          </cell>
        </row>
        <row r="1415">
          <cell r="A1415" t="str">
            <v>BB230</v>
          </cell>
        </row>
        <row r="1416">
          <cell r="A1416" t="str">
            <v>BB231</v>
          </cell>
        </row>
        <row r="1417">
          <cell r="A1417" t="str">
            <v>BB232</v>
          </cell>
        </row>
        <row r="1418">
          <cell r="A1418" t="str">
            <v>BB235</v>
          </cell>
        </row>
        <row r="1419">
          <cell r="A1419" t="str">
            <v>BB236</v>
          </cell>
        </row>
        <row r="1420">
          <cell r="A1420" t="str">
            <v>BB237</v>
          </cell>
        </row>
        <row r="1421">
          <cell r="A1421" t="str">
            <v>BB238</v>
          </cell>
        </row>
        <row r="1422">
          <cell r="A1422" t="str">
            <v>BB239</v>
          </cell>
        </row>
        <row r="1423">
          <cell r="A1423" t="str">
            <v>BB24</v>
          </cell>
        </row>
        <row r="1424">
          <cell r="A1424" t="str">
            <v>BB240</v>
          </cell>
        </row>
        <row r="1425">
          <cell r="A1425" t="str">
            <v>BB241</v>
          </cell>
        </row>
        <row r="1426">
          <cell r="A1426" t="str">
            <v>BB242</v>
          </cell>
        </row>
        <row r="1427">
          <cell r="A1427" t="str">
            <v>BB243</v>
          </cell>
        </row>
        <row r="1428">
          <cell r="A1428" t="str">
            <v>BB246</v>
          </cell>
        </row>
        <row r="1429">
          <cell r="A1429" t="str">
            <v>BB247</v>
          </cell>
        </row>
        <row r="1430">
          <cell r="A1430" t="str">
            <v>BB248</v>
          </cell>
        </row>
        <row r="1431">
          <cell r="A1431" t="str">
            <v>BB249</v>
          </cell>
        </row>
        <row r="1432">
          <cell r="A1432" t="str">
            <v>BB25</v>
          </cell>
        </row>
        <row r="1433">
          <cell r="A1433" t="str">
            <v>BB250</v>
          </cell>
        </row>
        <row r="1434">
          <cell r="A1434" t="str">
            <v>BB251</v>
          </cell>
        </row>
        <row r="1435">
          <cell r="A1435" t="str">
            <v>BB252</v>
          </cell>
        </row>
        <row r="1436">
          <cell r="A1436" t="str">
            <v>BB253</v>
          </cell>
        </row>
        <row r="1437">
          <cell r="A1437" t="str">
            <v>BB254</v>
          </cell>
        </row>
        <row r="1438">
          <cell r="A1438" t="str">
            <v>BB255</v>
          </cell>
        </row>
        <row r="1439">
          <cell r="A1439" t="str">
            <v>BB257</v>
          </cell>
        </row>
        <row r="1440">
          <cell r="A1440" t="str">
            <v>BB258</v>
          </cell>
        </row>
        <row r="1441">
          <cell r="A1441" t="str">
            <v>BB259</v>
          </cell>
        </row>
        <row r="1442">
          <cell r="A1442" t="str">
            <v>BB26</v>
          </cell>
        </row>
        <row r="1443">
          <cell r="A1443" t="str">
            <v>BB260</v>
          </cell>
        </row>
        <row r="1444">
          <cell r="A1444" t="str">
            <v>BB262</v>
          </cell>
        </row>
        <row r="1445">
          <cell r="A1445" t="str">
            <v>BB266</v>
          </cell>
        </row>
        <row r="1446">
          <cell r="A1446" t="str">
            <v>BB267</v>
          </cell>
        </row>
        <row r="1447">
          <cell r="A1447" t="str">
            <v>BB269</v>
          </cell>
        </row>
        <row r="1448">
          <cell r="A1448" t="str">
            <v>BB27</v>
          </cell>
        </row>
        <row r="1449">
          <cell r="A1449" t="str">
            <v>BB270</v>
          </cell>
        </row>
        <row r="1450">
          <cell r="A1450" t="str">
            <v>BB271</v>
          </cell>
        </row>
        <row r="1451">
          <cell r="A1451" t="str">
            <v>BB272</v>
          </cell>
        </row>
        <row r="1452">
          <cell r="A1452" t="str">
            <v>BB273</v>
          </cell>
        </row>
        <row r="1453">
          <cell r="A1453" t="str">
            <v>BB274</v>
          </cell>
        </row>
        <row r="1454">
          <cell r="A1454" t="str">
            <v>BB275</v>
          </cell>
        </row>
        <row r="1455">
          <cell r="A1455" t="str">
            <v>BB276</v>
          </cell>
        </row>
        <row r="1456">
          <cell r="A1456" t="str">
            <v>BB277</v>
          </cell>
        </row>
        <row r="1457">
          <cell r="A1457" t="str">
            <v>BB278</v>
          </cell>
        </row>
        <row r="1458">
          <cell r="A1458" t="str">
            <v>BB279</v>
          </cell>
        </row>
        <row r="1459">
          <cell r="A1459" t="str">
            <v>BB28</v>
          </cell>
        </row>
        <row r="1460">
          <cell r="A1460" t="str">
            <v>BB280</v>
          </cell>
        </row>
        <row r="1461">
          <cell r="A1461" t="str">
            <v>BB281</v>
          </cell>
        </row>
        <row r="1462">
          <cell r="A1462" t="str">
            <v>BB282</v>
          </cell>
        </row>
        <row r="1463">
          <cell r="A1463" t="str">
            <v>BB283</v>
          </cell>
        </row>
        <row r="1464">
          <cell r="A1464" t="str">
            <v>BB284</v>
          </cell>
        </row>
        <row r="1465">
          <cell r="A1465" t="str">
            <v>BB285</v>
          </cell>
        </row>
        <row r="1466">
          <cell r="A1466" t="str">
            <v>BB286</v>
          </cell>
        </row>
        <row r="1467">
          <cell r="A1467" t="str">
            <v>BB287</v>
          </cell>
        </row>
        <row r="1468">
          <cell r="A1468" t="str">
            <v>BB288</v>
          </cell>
        </row>
        <row r="1469">
          <cell r="A1469" t="str">
            <v>BB289</v>
          </cell>
        </row>
        <row r="1470">
          <cell r="A1470" t="str">
            <v>BB290</v>
          </cell>
        </row>
        <row r="1471">
          <cell r="A1471" t="str">
            <v>BB291</v>
          </cell>
        </row>
        <row r="1472">
          <cell r="A1472" t="str">
            <v>BB292</v>
          </cell>
        </row>
        <row r="1473">
          <cell r="A1473" t="str">
            <v>BB295</v>
          </cell>
        </row>
        <row r="1474">
          <cell r="A1474" t="str">
            <v>BB299</v>
          </cell>
        </row>
        <row r="1475">
          <cell r="A1475" t="str">
            <v>BB30</v>
          </cell>
        </row>
        <row r="1476">
          <cell r="A1476" t="str">
            <v>BB300</v>
          </cell>
        </row>
        <row r="1477">
          <cell r="A1477" t="str">
            <v>BB301</v>
          </cell>
        </row>
        <row r="1478">
          <cell r="A1478" t="str">
            <v>BB303</v>
          </cell>
        </row>
        <row r="1479">
          <cell r="A1479" t="str">
            <v>BB304</v>
          </cell>
        </row>
        <row r="1480">
          <cell r="A1480" t="str">
            <v>BB305</v>
          </cell>
        </row>
        <row r="1481">
          <cell r="A1481" t="str">
            <v>BB306</v>
          </cell>
        </row>
        <row r="1482">
          <cell r="A1482" t="str">
            <v>BB307</v>
          </cell>
        </row>
        <row r="1483">
          <cell r="A1483" t="str">
            <v>BB309</v>
          </cell>
        </row>
        <row r="1484">
          <cell r="A1484" t="str">
            <v>BB310</v>
          </cell>
        </row>
        <row r="1485">
          <cell r="A1485" t="str">
            <v>BB311</v>
          </cell>
        </row>
        <row r="1486">
          <cell r="A1486" t="str">
            <v>BB314</v>
          </cell>
        </row>
        <row r="1487">
          <cell r="A1487" t="str">
            <v>BB316</v>
          </cell>
        </row>
        <row r="1488">
          <cell r="A1488" t="str">
            <v>BB317</v>
          </cell>
        </row>
        <row r="1489">
          <cell r="A1489" t="str">
            <v>BB318</v>
          </cell>
        </row>
        <row r="1490">
          <cell r="A1490" t="str">
            <v>BB319</v>
          </cell>
        </row>
        <row r="1491">
          <cell r="A1491" t="str">
            <v>BB320</v>
          </cell>
        </row>
        <row r="1492">
          <cell r="A1492" t="str">
            <v>BB322</v>
          </cell>
        </row>
        <row r="1493">
          <cell r="A1493" t="str">
            <v>BB324</v>
          </cell>
        </row>
        <row r="1494">
          <cell r="A1494" t="str">
            <v>BB325</v>
          </cell>
        </row>
        <row r="1495">
          <cell r="A1495" t="str">
            <v>BB326</v>
          </cell>
        </row>
        <row r="1496">
          <cell r="A1496" t="str">
            <v>BB327</v>
          </cell>
        </row>
        <row r="1497">
          <cell r="A1497" t="str">
            <v>BB33</v>
          </cell>
        </row>
        <row r="1498">
          <cell r="A1498" t="str">
            <v>BB330</v>
          </cell>
        </row>
        <row r="1499">
          <cell r="A1499" t="str">
            <v>BB331</v>
          </cell>
        </row>
        <row r="1500">
          <cell r="A1500" t="str">
            <v>BB332</v>
          </cell>
        </row>
        <row r="1501">
          <cell r="A1501" t="str">
            <v>BB333</v>
          </cell>
        </row>
        <row r="1502">
          <cell r="A1502" t="str">
            <v>BB335</v>
          </cell>
        </row>
        <row r="1503">
          <cell r="A1503" t="str">
            <v>BB336</v>
          </cell>
        </row>
        <row r="1504">
          <cell r="A1504" t="str">
            <v>BB338</v>
          </cell>
        </row>
        <row r="1505">
          <cell r="A1505" t="str">
            <v>BB34</v>
          </cell>
        </row>
        <row r="1506">
          <cell r="A1506" t="str">
            <v>BB342</v>
          </cell>
        </row>
        <row r="1507">
          <cell r="A1507" t="str">
            <v>BB343</v>
          </cell>
        </row>
        <row r="1508">
          <cell r="A1508" t="str">
            <v>BB346</v>
          </cell>
        </row>
        <row r="1509">
          <cell r="A1509" t="str">
            <v>BB347</v>
          </cell>
        </row>
        <row r="1510">
          <cell r="A1510" t="str">
            <v>BB348</v>
          </cell>
        </row>
        <row r="1511">
          <cell r="A1511" t="str">
            <v>BB349</v>
          </cell>
        </row>
        <row r="1512">
          <cell r="A1512" t="str">
            <v>BB35</v>
          </cell>
        </row>
        <row r="1513">
          <cell r="A1513" t="str">
            <v>BB350</v>
          </cell>
        </row>
        <row r="1514">
          <cell r="A1514" t="str">
            <v>BB351</v>
          </cell>
        </row>
        <row r="1515">
          <cell r="A1515" t="str">
            <v>BB352</v>
          </cell>
        </row>
        <row r="1516">
          <cell r="A1516" t="str">
            <v>BB356</v>
          </cell>
        </row>
        <row r="1517">
          <cell r="A1517" t="str">
            <v>BB357</v>
          </cell>
        </row>
        <row r="1518">
          <cell r="A1518" t="str">
            <v>BB36</v>
          </cell>
        </row>
        <row r="1519">
          <cell r="A1519" t="str">
            <v>BB362</v>
          </cell>
        </row>
        <row r="1520">
          <cell r="A1520" t="str">
            <v>BB363</v>
          </cell>
        </row>
        <row r="1521">
          <cell r="A1521" t="str">
            <v>BB369</v>
          </cell>
        </row>
        <row r="1522">
          <cell r="A1522" t="str">
            <v>BB37</v>
          </cell>
        </row>
        <row r="1523">
          <cell r="A1523" t="str">
            <v>BB370</v>
          </cell>
        </row>
        <row r="1524">
          <cell r="A1524" t="str">
            <v>BB371</v>
          </cell>
        </row>
        <row r="1525">
          <cell r="A1525" t="str">
            <v>BB377</v>
          </cell>
        </row>
        <row r="1526">
          <cell r="A1526" t="str">
            <v>BB38</v>
          </cell>
        </row>
        <row r="1527">
          <cell r="A1527" t="str">
            <v>BB387</v>
          </cell>
        </row>
        <row r="1528">
          <cell r="A1528" t="str">
            <v>BB388</v>
          </cell>
        </row>
        <row r="1529">
          <cell r="A1529" t="str">
            <v>BB389</v>
          </cell>
        </row>
        <row r="1530">
          <cell r="A1530" t="str">
            <v>BB39</v>
          </cell>
        </row>
        <row r="1531">
          <cell r="A1531" t="str">
            <v>BB391</v>
          </cell>
        </row>
        <row r="1532">
          <cell r="A1532" t="str">
            <v>BB392</v>
          </cell>
        </row>
        <row r="1533">
          <cell r="A1533" t="str">
            <v>BB397</v>
          </cell>
        </row>
        <row r="1534">
          <cell r="A1534" t="str">
            <v>BB398</v>
          </cell>
        </row>
        <row r="1535">
          <cell r="A1535" t="str">
            <v>BB399</v>
          </cell>
        </row>
        <row r="1536">
          <cell r="A1536" t="str">
            <v>BB40</v>
          </cell>
        </row>
        <row r="1537">
          <cell r="A1537" t="str">
            <v>BB400</v>
          </cell>
        </row>
        <row r="1538">
          <cell r="A1538" t="str">
            <v>BB408</v>
          </cell>
        </row>
        <row r="1539">
          <cell r="A1539" t="str">
            <v>BB409</v>
          </cell>
        </row>
        <row r="1540">
          <cell r="A1540" t="str">
            <v>BB41</v>
          </cell>
        </row>
        <row r="1541">
          <cell r="A1541" t="str">
            <v>BB410</v>
          </cell>
        </row>
        <row r="1542">
          <cell r="A1542" t="str">
            <v>BB411</v>
          </cell>
        </row>
        <row r="1543">
          <cell r="A1543" t="str">
            <v>BB412</v>
          </cell>
        </row>
        <row r="1544">
          <cell r="A1544" t="str">
            <v>BB413</v>
          </cell>
        </row>
        <row r="1545">
          <cell r="A1545" t="str">
            <v>BB414</v>
          </cell>
        </row>
        <row r="1546">
          <cell r="A1546" t="str">
            <v>BB415</v>
          </cell>
        </row>
        <row r="1547">
          <cell r="A1547" t="str">
            <v>BB416</v>
          </cell>
        </row>
        <row r="1548">
          <cell r="A1548" t="str">
            <v>BB417</v>
          </cell>
        </row>
        <row r="1549">
          <cell r="A1549" t="str">
            <v>BB418</v>
          </cell>
        </row>
        <row r="1550">
          <cell r="A1550" t="str">
            <v>BB419</v>
          </cell>
        </row>
        <row r="1551">
          <cell r="A1551" t="str">
            <v>BB42</v>
          </cell>
        </row>
        <row r="1552">
          <cell r="A1552" t="str">
            <v>BB420</v>
          </cell>
        </row>
        <row r="1553">
          <cell r="A1553" t="str">
            <v>BB421</v>
          </cell>
        </row>
        <row r="1554">
          <cell r="A1554" t="str">
            <v>BB422</v>
          </cell>
        </row>
        <row r="1555">
          <cell r="A1555" t="str">
            <v>BB423</v>
          </cell>
        </row>
        <row r="1556">
          <cell r="A1556" t="str">
            <v>BB424</v>
          </cell>
        </row>
        <row r="1557">
          <cell r="A1557" t="str">
            <v>BB425</v>
          </cell>
        </row>
        <row r="1558">
          <cell r="A1558" t="str">
            <v>BB426</v>
          </cell>
        </row>
        <row r="1559">
          <cell r="A1559" t="str">
            <v>BB427</v>
          </cell>
        </row>
        <row r="1560">
          <cell r="A1560" t="str">
            <v>BB428</v>
          </cell>
        </row>
        <row r="1561">
          <cell r="A1561" t="str">
            <v>BB433</v>
          </cell>
        </row>
        <row r="1562">
          <cell r="A1562" t="str">
            <v>BB434</v>
          </cell>
        </row>
        <row r="1563">
          <cell r="A1563" t="str">
            <v>BB435</v>
          </cell>
        </row>
        <row r="1564">
          <cell r="A1564" t="str">
            <v>BB436</v>
          </cell>
        </row>
        <row r="1565">
          <cell r="A1565" t="str">
            <v>BB437</v>
          </cell>
        </row>
        <row r="1566">
          <cell r="A1566" t="str">
            <v>BB438</v>
          </cell>
        </row>
        <row r="1567">
          <cell r="A1567" t="str">
            <v>BB439</v>
          </cell>
        </row>
        <row r="1568">
          <cell r="A1568" t="str">
            <v>BB44</v>
          </cell>
        </row>
        <row r="1569">
          <cell r="A1569" t="str">
            <v>BB440</v>
          </cell>
        </row>
        <row r="1570">
          <cell r="A1570" t="str">
            <v>BB441</v>
          </cell>
        </row>
        <row r="1571">
          <cell r="A1571" t="str">
            <v>BB442</v>
          </cell>
        </row>
        <row r="1572">
          <cell r="A1572" t="str">
            <v>BB444</v>
          </cell>
        </row>
        <row r="1573">
          <cell r="A1573" t="str">
            <v>BB445</v>
          </cell>
        </row>
        <row r="1574">
          <cell r="A1574" t="str">
            <v>BB446</v>
          </cell>
        </row>
        <row r="1575">
          <cell r="A1575" t="str">
            <v>BB447</v>
          </cell>
        </row>
        <row r="1576">
          <cell r="A1576" t="str">
            <v>BB448</v>
          </cell>
        </row>
        <row r="1577">
          <cell r="A1577" t="str">
            <v>BB449</v>
          </cell>
        </row>
        <row r="1578">
          <cell r="A1578" t="str">
            <v>BB45</v>
          </cell>
        </row>
        <row r="1579">
          <cell r="A1579" t="str">
            <v>BB450</v>
          </cell>
        </row>
        <row r="1580">
          <cell r="A1580" t="str">
            <v>BB451</v>
          </cell>
        </row>
        <row r="1581">
          <cell r="A1581" t="str">
            <v>BB454</v>
          </cell>
        </row>
        <row r="1582">
          <cell r="A1582" t="str">
            <v>BB456</v>
          </cell>
        </row>
        <row r="1583">
          <cell r="A1583" t="str">
            <v>BB457</v>
          </cell>
        </row>
        <row r="1584">
          <cell r="A1584" t="str">
            <v>BB458</v>
          </cell>
        </row>
        <row r="1585">
          <cell r="A1585" t="str">
            <v>BB46</v>
          </cell>
        </row>
        <row r="1586">
          <cell r="A1586" t="str">
            <v>BB460</v>
          </cell>
        </row>
        <row r="1587">
          <cell r="A1587" t="str">
            <v>BB463</v>
          </cell>
        </row>
        <row r="1588">
          <cell r="A1588" t="str">
            <v>BB464</v>
          </cell>
        </row>
        <row r="1589">
          <cell r="A1589" t="str">
            <v>BB466</v>
          </cell>
        </row>
        <row r="1590">
          <cell r="A1590" t="str">
            <v>BB467</v>
          </cell>
        </row>
        <row r="1591">
          <cell r="A1591" t="str">
            <v>BB469</v>
          </cell>
        </row>
        <row r="1592">
          <cell r="A1592" t="str">
            <v>BB470</v>
          </cell>
        </row>
        <row r="1593">
          <cell r="A1593" t="str">
            <v>BB471</v>
          </cell>
        </row>
        <row r="1594">
          <cell r="A1594" t="str">
            <v>BB472</v>
          </cell>
        </row>
        <row r="1595">
          <cell r="A1595" t="str">
            <v>BB473</v>
          </cell>
        </row>
        <row r="1596">
          <cell r="A1596" t="str">
            <v>BB474</v>
          </cell>
        </row>
        <row r="1597">
          <cell r="A1597" t="str">
            <v>BB475</v>
          </cell>
        </row>
        <row r="1598">
          <cell r="A1598" t="str">
            <v>BB476</v>
          </cell>
        </row>
        <row r="1599">
          <cell r="A1599" t="str">
            <v>BB477</v>
          </cell>
        </row>
        <row r="1600">
          <cell r="A1600" t="str">
            <v>BB478</v>
          </cell>
        </row>
        <row r="1601">
          <cell r="A1601" t="str">
            <v>BB479</v>
          </cell>
        </row>
        <row r="1602">
          <cell r="A1602" t="str">
            <v>BB481</v>
          </cell>
        </row>
        <row r="1603">
          <cell r="A1603" t="str">
            <v>BB482</v>
          </cell>
        </row>
        <row r="1604">
          <cell r="A1604" t="str">
            <v>BB483</v>
          </cell>
        </row>
        <row r="1605">
          <cell r="A1605" t="str">
            <v>BB484</v>
          </cell>
        </row>
        <row r="1606">
          <cell r="A1606" t="str">
            <v>BB49</v>
          </cell>
        </row>
        <row r="1607">
          <cell r="A1607" t="str">
            <v>BB495</v>
          </cell>
        </row>
        <row r="1608">
          <cell r="A1608" t="str">
            <v>BB496</v>
          </cell>
        </row>
        <row r="1609">
          <cell r="A1609" t="str">
            <v>BB497</v>
          </cell>
        </row>
        <row r="1610">
          <cell r="A1610" t="str">
            <v>BB498</v>
          </cell>
        </row>
        <row r="1611">
          <cell r="A1611" t="str">
            <v>BB499</v>
          </cell>
        </row>
        <row r="1612">
          <cell r="A1612" t="str">
            <v>BB50</v>
          </cell>
        </row>
        <row r="1613">
          <cell r="A1613" t="str">
            <v>BB500</v>
          </cell>
        </row>
        <row r="1614">
          <cell r="A1614" t="str">
            <v>BB501</v>
          </cell>
        </row>
        <row r="1615">
          <cell r="A1615" t="str">
            <v>BB502</v>
          </cell>
        </row>
        <row r="1616">
          <cell r="A1616" t="str">
            <v>BB503</v>
          </cell>
        </row>
        <row r="1617">
          <cell r="A1617" t="str">
            <v>BB504</v>
          </cell>
        </row>
        <row r="1618">
          <cell r="A1618" t="str">
            <v>BB505</v>
          </cell>
        </row>
        <row r="1619">
          <cell r="A1619" t="str">
            <v>BB506</v>
          </cell>
        </row>
        <row r="1620">
          <cell r="A1620" t="str">
            <v>BB507</v>
          </cell>
        </row>
        <row r="1621">
          <cell r="A1621" t="str">
            <v>BB508</v>
          </cell>
        </row>
        <row r="1622">
          <cell r="A1622" t="str">
            <v>BB509</v>
          </cell>
        </row>
        <row r="1623">
          <cell r="A1623" t="str">
            <v>BB510</v>
          </cell>
        </row>
        <row r="1624">
          <cell r="A1624" t="str">
            <v>BB511</v>
          </cell>
        </row>
        <row r="1625">
          <cell r="A1625" t="str">
            <v>BB512</v>
          </cell>
        </row>
        <row r="1626">
          <cell r="A1626" t="str">
            <v>BB513</v>
          </cell>
        </row>
        <row r="1627">
          <cell r="A1627" t="str">
            <v>BB514</v>
          </cell>
        </row>
        <row r="1628">
          <cell r="A1628" t="str">
            <v>BB515</v>
          </cell>
        </row>
        <row r="1629">
          <cell r="A1629" t="str">
            <v>BB516</v>
          </cell>
        </row>
        <row r="1630">
          <cell r="A1630" t="str">
            <v>BB517</v>
          </cell>
        </row>
        <row r="1631">
          <cell r="A1631" t="str">
            <v>BB519</v>
          </cell>
        </row>
        <row r="1632">
          <cell r="A1632" t="str">
            <v>BB520</v>
          </cell>
        </row>
        <row r="1633">
          <cell r="A1633" t="str">
            <v>BB521</v>
          </cell>
        </row>
        <row r="1634">
          <cell r="A1634" t="str">
            <v>BB522</v>
          </cell>
        </row>
        <row r="1635">
          <cell r="A1635" t="str">
            <v>BB524</v>
          </cell>
        </row>
        <row r="1636">
          <cell r="A1636" t="str">
            <v>BB525</v>
          </cell>
        </row>
        <row r="1637">
          <cell r="A1637" t="str">
            <v>BB526</v>
          </cell>
        </row>
        <row r="1638">
          <cell r="A1638" t="str">
            <v>BB527</v>
          </cell>
        </row>
        <row r="1639">
          <cell r="A1639" t="str">
            <v>BB528</v>
          </cell>
        </row>
        <row r="1640">
          <cell r="A1640" t="str">
            <v>BB529</v>
          </cell>
        </row>
        <row r="1641">
          <cell r="A1641" t="str">
            <v>BB53</v>
          </cell>
        </row>
        <row r="1642">
          <cell r="A1642" t="str">
            <v>BB530</v>
          </cell>
        </row>
        <row r="1643">
          <cell r="A1643" t="str">
            <v>BB531</v>
          </cell>
        </row>
        <row r="1644">
          <cell r="A1644" t="str">
            <v>BB532</v>
          </cell>
        </row>
        <row r="1645">
          <cell r="A1645" t="str">
            <v>BB534</v>
          </cell>
        </row>
        <row r="1646">
          <cell r="A1646" t="str">
            <v>BB535</v>
          </cell>
        </row>
        <row r="1647">
          <cell r="A1647" t="str">
            <v>BB536</v>
          </cell>
        </row>
        <row r="1648">
          <cell r="A1648" t="str">
            <v>BB538</v>
          </cell>
        </row>
        <row r="1649">
          <cell r="A1649" t="str">
            <v>BB539</v>
          </cell>
        </row>
        <row r="1650">
          <cell r="A1650" t="str">
            <v>BB54</v>
          </cell>
        </row>
        <row r="1651">
          <cell r="A1651" t="str">
            <v>BB545</v>
          </cell>
        </row>
        <row r="1652">
          <cell r="A1652" t="str">
            <v>BB55</v>
          </cell>
        </row>
        <row r="1653">
          <cell r="A1653" t="str">
            <v>BB555</v>
          </cell>
        </row>
        <row r="1654">
          <cell r="A1654" t="str">
            <v>BB557</v>
          </cell>
        </row>
        <row r="1655">
          <cell r="A1655" t="str">
            <v>BB558</v>
          </cell>
        </row>
        <row r="1656">
          <cell r="A1656" t="str">
            <v>BB559</v>
          </cell>
        </row>
        <row r="1657">
          <cell r="A1657" t="str">
            <v>BB56</v>
          </cell>
        </row>
        <row r="1658">
          <cell r="A1658" t="str">
            <v>BB560</v>
          </cell>
        </row>
        <row r="1659">
          <cell r="A1659" t="str">
            <v>BB561</v>
          </cell>
        </row>
        <row r="1660">
          <cell r="A1660" t="str">
            <v>BB562</v>
          </cell>
        </row>
        <row r="1661">
          <cell r="A1661" t="str">
            <v>BB563</v>
          </cell>
        </row>
        <row r="1662">
          <cell r="A1662" t="str">
            <v>BB564</v>
          </cell>
        </row>
        <row r="1663">
          <cell r="A1663" t="str">
            <v>BB565</v>
          </cell>
        </row>
        <row r="1664">
          <cell r="A1664" t="str">
            <v>BB566</v>
          </cell>
        </row>
        <row r="1665">
          <cell r="A1665" t="str">
            <v>BB569</v>
          </cell>
        </row>
        <row r="1666">
          <cell r="A1666" t="str">
            <v>BB57</v>
          </cell>
        </row>
        <row r="1667">
          <cell r="A1667" t="str">
            <v>BB572</v>
          </cell>
        </row>
        <row r="1668">
          <cell r="A1668" t="str">
            <v>BB573</v>
          </cell>
        </row>
        <row r="1669">
          <cell r="A1669" t="str">
            <v>BB574</v>
          </cell>
        </row>
        <row r="1670">
          <cell r="A1670" t="str">
            <v>BB575</v>
          </cell>
        </row>
        <row r="1671">
          <cell r="A1671" t="str">
            <v>BB576</v>
          </cell>
        </row>
        <row r="1672">
          <cell r="A1672" t="str">
            <v>BB577</v>
          </cell>
        </row>
        <row r="1673">
          <cell r="A1673" t="str">
            <v>BB578</v>
          </cell>
        </row>
        <row r="1674">
          <cell r="A1674" t="str">
            <v>BB579</v>
          </cell>
        </row>
        <row r="1675">
          <cell r="A1675" t="str">
            <v>BB58</v>
          </cell>
        </row>
        <row r="1676">
          <cell r="A1676" t="str">
            <v>BB585</v>
          </cell>
        </row>
        <row r="1677">
          <cell r="A1677" t="str">
            <v>BB59</v>
          </cell>
        </row>
        <row r="1678">
          <cell r="A1678" t="str">
            <v>BB593</v>
          </cell>
        </row>
        <row r="1679">
          <cell r="A1679" t="str">
            <v>BB594</v>
          </cell>
        </row>
        <row r="1680">
          <cell r="A1680" t="str">
            <v>BB595</v>
          </cell>
        </row>
        <row r="1681">
          <cell r="A1681" t="str">
            <v>BB60</v>
          </cell>
        </row>
        <row r="1682">
          <cell r="A1682" t="str">
            <v>BB602</v>
          </cell>
        </row>
        <row r="1683">
          <cell r="A1683" t="str">
            <v>BB604</v>
          </cell>
        </row>
        <row r="1684">
          <cell r="A1684" t="str">
            <v>BB61</v>
          </cell>
        </row>
        <row r="1685">
          <cell r="A1685" t="str">
            <v>BB612</v>
          </cell>
        </row>
        <row r="1686">
          <cell r="A1686" t="str">
            <v>BB617</v>
          </cell>
        </row>
        <row r="1687">
          <cell r="A1687" t="str">
            <v>BB618</v>
          </cell>
        </row>
        <row r="1688">
          <cell r="A1688" t="str">
            <v>BB619</v>
          </cell>
        </row>
        <row r="1689">
          <cell r="A1689" t="str">
            <v>BB620</v>
          </cell>
        </row>
        <row r="1690">
          <cell r="A1690" t="str">
            <v>BB621</v>
          </cell>
        </row>
        <row r="1691">
          <cell r="A1691" t="str">
            <v>BB622</v>
          </cell>
        </row>
        <row r="1692">
          <cell r="A1692" t="str">
            <v>BB623</v>
          </cell>
        </row>
        <row r="1693">
          <cell r="A1693" t="str">
            <v>BB624</v>
          </cell>
        </row>
        <row r="1694">
          <cell r="A1694" t="str">
            <v>BB625</v>
          </cell>
        </row>
        <row r="1695">
          <cell r="A1695" t="str">
            <v>BB628</v>
          </cell>
        </row>
        <row r="1696">
          <cell r="A1696" t="str">
            <v>BB63</v>
          </cell>
        </row>
        <row r="1697">
          <cell r="A1697" t="str">
            <v>BB631</v>
          </cell>
        </row>
        <row r="1698">
          <cell r="A1698" t="str">
            <v>BB632</v>
          </cell>
        </row>
        <row r="1699">
          <cell r="A1699" t="str">
            <v>BB633</v>
          </cell>
        </row>
        <row r="1700">
          <cell r="A1700" t="str">
            <v>BB634</v>
          </cell>
        </row>
        <row r="1701">
          <cell r="A1701" t="str">
            <v>BB636</v>
          </cell>
        </row>
        <row r="1702">
          <cell r="A1702" t="str">
            <v>BB637</v>
          </cell>
        </row>
        <row r="1703">
          <cell r="A1703" t="str">
            <v>BB638</v>
          </cell>
        </row>
        <row r="1704">
          <cell r="A1704" t="str">
            <v>BB639</v>
          </cell>
        </row>
        <row r="1705">
          <cell r="A1705" t="str">
            <v>BB642</v>
          </cell>
        </row>
        <row r="1706">
          <cell r="A1706" t="str">
            <v>BB643</v>
          </cell>
        </row>
        <row r="1707">
          <cell r="A1707" t="str">
            <v>BB644</v>
          </cell>
        </row>
        <row r="1708">
          <cell r="A1708" t="str">
            <v>BB645</v>
          </cell>
        </row>
        <row r="1709">
          <cell r="A1709" t="str">
            <v>BB646</v>
          </cell>
        </row>
        <row r="1710">
          <cell r="A1710" t="str">
            <v>BB648</v>
          </cell>
        </row>
        <row r="1711">
          <cell r="A1711" t="str">
            <v>BB649</v>
          </cell>
        </row>
        <row r="1712">
          <cell r="A1712" t="str">
            <v>BB65</v>
          </cell>
        </row>
        <row r="1713">
          <cell r="A1713" t="str">
            <v>BB66</v>
          </cell>
        </row>
        <row r="1714">
          <cell r="A1714" t="str">
            <v>BB668</v>
          </cell>
        </row>
        <row r="1715">
          <cell r="A1715" t="str">
            <v>BB67</v>
          </cell>
        </row>
        <row r="1716">
          <cell r="A1716" t="str">
            <v>BB68</v>
          </cell>
        </row>
        <row r="1717">
          <cell r="A1717" t="str">
            <v>BB69</v>
          </cell>
        </row>
        <row r="1718">
          <cell r="A1718" t="str">
            <v>BB702</v>
          </cell>
        </row>
        <row r="1719">
          <cell r="A1719" t="str">
            <v>BB71</v>
          </cell>
        </row>
        <row r="1720">
          <cell r="A1720" t="str">
            <v>BB72</v>
          </cell>
        </row>
        <row r="1721">
          <cell r="A1721" t="str">
            <v>BB73</v>
          </cell>
        </row>
        <row r="1722">
          <cell r="A1722" t="str">
            <v>BB742</v>
          </cell>
        </row>
        <row r="1723">
          <cell r="A1723" t="str">
            <v>BB743</v>
          </cell>
        </row>
        <row r="1724">
          <cell r="A1724" t="str">
            <v>BB748</v>
          </cell>
        </row>
        <row r="1725">
          <cell r="A1725" t="str">
            <v>BB749</v>
          </cell>
        </row>
        <row r="1726">
          <cell r="A1726" t="str">
            <v>BB755</v>
          </cell>
        </row>
        <row r="1727">
          <cell r="A1727" t="str">
            <v>BB756</v>
          </cell>
        </row>
        <row r="1728">
          <cell r="A1728" t="str">
            <v>BB757</v>
          </cell>
        </row>
        <row r="1729">
          <cell r="A1729" t="str">
            <v>BB76</v>
          </cell>
        </row>
        <row r="1730">
          <cell r="A1730" t="str">
            <v>BB763</v>
          </cell>
        </row>
        <row r="1731">
          <cell r="A1731" t="str">
            <v>BB769</v>
          </cell>
        </row>
        <row r="1732">
          <cell r="A1732" t="str">
            <v>BB77</v>
          </cell>
        </row>
        <row r="1733">
          <cell r="A1733" t="str">
            <v>BB771</v>
          </cell>
        </row>
        <row r="1734">
          <cell r="A1734" t="str">
            <v>BB772</v>
          </cell>
        </row>
        <row r="1735">
          <cell r="A1735" t="str">
            <v>BB78</v>
          </cell>
        </row>
        <row r="1736">
          <cell r="A1736" t="str">
            <v>BB79</v>
          </cell>
        </row>
        <row r="1737">
          <cell r="A1737" t="str">
            <v>BB80</v>
          </cell>
        </row>
        <row r="1738">
          <cell r="A1738" t="str">
            <v>BB805</v>
          </cell>
        </row>
        <row r="1739">
          <cell r="A1739" t="str">
            <v>BB81</v>
          </cell>
        </row>
        <row r="1740">
          <cell r="A1740" t="str">
            <v>BB82</v>
          </cell>
        </row>
        <row r="1741">
          <cell r="A1741" t="str">
            <v>BB828</v>
          </cell>
        </row>
        <row r="1742">
          <cell r="A1742" t="str">
            <v>BB829</v>
          </cell>
        </row>
        <row r="1743">
          <cell r="A1743" t="str">
            <v>BB83</v>
          </cell>
        </row>
        <row r="1744">
          <cell r="A1744" t="str">
            <v>BB830</v>
          </cell>
        </row>
        <row r="1745">
          <cell r="A1745" t="str">
            <v>BB834</v>
          </cell>
        </row>
        <row r="1746">
          <cell r="A1746" t="str">
            <v>BB835</v>
          </cell>
        </row>
        <row r="1747">
          <cell r="A1747" t="str">
            <v>BB836</v>
          </cell>
        </row>
        <row r="1748">
          <cell r="A1748" t="str">
            <v>BB837</v>
          </cell>
        </row>
        <row r="1749">
          <cell r="A1749" t="str">
            <v>BB838</v>
          </cell>
        </row>
        <row r="1750">
          <cell r="A1750" t="str">
            <v>BB839</v>
          </cell>
        </row>
        <row r="1751">
          <cell r="A1751" t="str">
            <v>BB84</v>
          </cell>
        </row>
        <row r="1752">
          <cell r="A1752" t="str">
            <v>BB840</v>
          </cell>
        </row>
        <row r="1753">
          <cell r="A1753" t="str">
            <v>BB841</v>
          </cell>
        </row>
        <row r="1754">
          <cell r="A1754" t="str">
            <v>BB842</v>
          </cell>
        </row>
        <row r="1755">
          <cell r="A1755" t="str">
            <v>BB843</v>
          </cell>
        </row>
        <row r="1756">
          <cell r="A1756" t="str">
            <v>BB844</v>
          </cell>
        </row>
        <row r="1757">
          <cell r="A1757" t="str">
            <v>BB845</v>
          </cell>
        </row>
        <row r="1758">
          <cell r="A1758" t="str">
            <v>BB846</v>
          </cell>
        </row>
        <row r="1759">
          <cell r="A1759" t="str">
            <v>BB85</v>
          </cell>
        </row>
        <row r="1760">
          <cell r="A1760" t="str">
            <v>BB86</v>
          </cell>
        </row>
        <row r="1761">
          <cell r="A1761" t="str">
            <v>BB87</v>
          </cell>
        </row>
        <row r="1762">
          <cell r="A1762" t="str">
            <v>BB89</v>
          </cell>
        </row>
        <row r="1763">
          <cell r="A1763" t="str">
            <v>BB90</v>
          </cell>
        </row>
        <row r="1764">
          <cell r="A1764" t="str">
            <v>BB91</v>
          </cell>
        </row>
        <row r="1765">
          <cell r="A1765" t="str">
            <v>BB93</v>
          </cell>
        </row>
        <row r="1766">
          <cell r="A1766" t="str">
            <v>BB95</v>
          </cell>
        </row>
        <row r="1767">
          <cell r="A1767" t="str">
            <v>BB96</v>
          </cell>
        </row>
        <row r="1768">
          <cell r="A1768" t="str">
            <v>BB98</v>
          </cell>
        </row>
        <row r="1769">
          <cell r="A1769" t="str">
            <v>BB99</v>
          </cell>
        </row>
      </sheetData>
      <sheetData sheetId="9"/>
      <sheetData sheetId="10"/>
      <sheetData sheetId="11" refreshError="1"/>
      <sheetData sheetId="1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62"/>
      <sheetName val="062 (2)"/>
    </sheetNames>
    <sheetDataSet>
      <sheetData sheetId="0">
        <row r="1">
          <cell r="A1" t="str">
            <v>MINISTERIO DE EDUCACION NACIONAL</v>
          </cell>
        </row>
        <row r="2">
          <cell r="A2" t="str">
            <v>UNION TEMPORAL VALLE</v>
          </cell>
        </row>
        <row r="3">
          <cell r="A3" t="str">
            <v>CONSTRUCCIÓN DE DOS AULAS</v>
          </cell>
        </row>
        <row r="4">
          <cell r="A4" t="str">
            <v>I.E. TOMAS CIPRIANO MOSQUERA</v>
          </cell>
        </row>
        <row r="5">
          <cell r="A5" t="str">
            <v>MUNICIPIO DE POPAYAN</v>
          </cell>
        </row>
        <row r="6">
          <cell r="A6" t="str">
            <v>Presupuesto</v>
          </cell>
        </row>
        <row r="7">
          <cell r="A7" t="str">
            <v>Clave</v>
          </cell>
          <cell r="B7" t="str">
            <v>Descripción</v>
          </cell>
          <cell r="C7" t="str">
            <v>Unidad</v>
          </cell>
          <cell r="D7" t="str">
            <v xml:space="preserve">Cantidad </v>
          </cell>
          <cell r="E7" t="str">
            <v>Precio U.</v>
          </cell>
          <cell r="F7" t="str">
            <v>%</v>
          </cell>
          <cell r="G7" t="str">
            <v>Total</v>
          </cell>
        </row>
      </sheetData>
      <sheetData sheetId="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INSUMOS"/>
      <sheetName val="XComponentes"/>
      <sheetName val="XActividades"/>
      <sheetName val="AIU Nuevo"/>
      <sheetName val="ANALISIS DE AIU"/>
      <sheetName val="Cuadro Resumen"/>
      <sheetName val="Resumen m2"/>
      <sheetName val="DOTACIÓN"/>
      <sheetName val="Datos entrada"/>
      <sheetName val="Salarios"/>
      <sheetName val="Cuadrillas"/>
      <sheetName val="Trans"/>
      <sheetName val="Equ"/>
      <sheetName val="Mat"/>
      <sheetName val="Hoja Base"/>
      <sheetName val="Mort 1-3"/>
      <sheetName val="Mort 1-3 Imper"/>
      <sheetName val="Mort 1-4"/>
      <sheetName val="Mort 1-4 Imper"/>
      <sheetName val="Mort 1-5"/>
      <sheetName val="Mort 1-7"/>
      <sheetName val="Concr 1,500"/>
      <sheetName val="Concr 2,000"/>
      <sheetName val="Concr 2,500"/>
      <sheetName val="Concr 3,000"/>
      <sheetName val="Concr 3,500"/>
      <sheetName val="Concr 4,000 "/>
      <sheetName val=" Acero 60000 Refuerzo "/>
      <sheetName val=" Malla Electrosoldada "/>
      <sheetName val="P Eléctrico"/>
      <sheetName val="P Agua Fria"/>
      <sheetName val="P Sanitario"/>
      <sheetName val="Granito pulido "/>
      <sheetName val="Marcos puerta"/>
      <sheetName val="Marcos ventana"/>
      <sheetName val="1,1,1 Campamt"/>
      <sheetName val="1,1,2 Alquiler Campameto"/>
      <sheetName val="1,1,3 Limpieza"/>
      <sheetName val="1,1,4 Localización y replanteo"/>
      <sheetName val="1,1,6 Cerramiento Lona"/>
      <sheetName val="1,1,7 Locali Manual"/>
      <sheetName val="1,2,1 Provicional agua"/>
      <sheetName val="1,2,2 Provicional luz"/>
      <sheetName val="1,3,1 Desmonte cubierta"/>
      <sheetName val="1,3,2 Demoliciòn muro"/>
      <sheetName val="1,3,3  Dm enchape"/>
      <sheetName val="1,3,4 Dm cimiento"/>
      <sheetName val="1,3,5 Dm Vig-colum"/>
      <sheetName val="1,3,6 Demolicion placa"/>
      <sheetName val="1,3,7  Dm Aparatos"/>
      <sheetName val="1,4,2 Traslado postes"/>
      <sheetName val="1,4,3 Arb 5"/>
      <sheetName val="1,4,4 Arb 10"/>
      <sheetName val="1,4,5 Arb 15"/>
      <sheetName val="1,4,6 Arb 20"/>
      <sheetName val="1,4,7 Arb +20"/>
      <sheetName val="1,4,8 Traslado Arb"/>
      <sheetName val="2,1,1 Exc Mec"/>
      <sheetName val="2,1,2 Exc Man"/>
      <sheetName val="2,1,3 Exc M Sub base"/>
      <sheetName val="2,1,5 Relleno M Común"/>
      <sheetName val="2,1,6  Rellenos M Selec"/>
      <sheetName val="2,1,7  Sub base Recebo "/>
      <sheetName val="2,1,8 Geotextil NT"/>
      <sheetName val="2,1,9 Geotextil Tejido"/>
      <sheetName val="2,1,10 Relleno Recebo"/>
      <sheetName val="2,2,1 Concr pobre"/>
      <sheetName val="2,2,2 Concr Ciclopeo"/>
      <sheetName val="2,2,3 Muros de contencion"/>
      <sheetName val="2,2,4 Concreto Zapatas"/>
      <sheetName val="2,2,5 Vigas de cimentación"/>
      <sheetName val="2,2,6,1 Pilotes 0,30"/>
      <sheetName val="2,2,6,2 Pilotes 0,40"/>
      <sheetName val="2,2,6,3 Pilotes 0,60"/>
      <sheetName val="2,2,6,4 Pilotes 0,80"/>
      <sheetName val="2,2,6,5 Pilotes 0,90 "/>
      <sheetName val="2,2,7 Dados en concreto"/>
      <sheetName val="2,2,8 Placa Flotante 0,60"/>
      <sheetName val="2,2,9 Placas cont= 0,1"/>
      <sheetName val="2,2,10 Placas cont= 0,125"/>
      <sheetName val="2,2,11 Placas cont= 0,15"/>
      <sheetName val="2,3,1 Acero 37000 "/>
      <sheetName val="2,3,2 Acero 60000 Refuerzo"/>
      <sheetName val="2,3,3 Malla Electrosoldada"/>
      <sheetName val="2,4,1 Gaviones"/>
      <sheetName val="2,4,2 Cajon aislamiento vigas"/>
      <sheetName val="2,4,3 Icopor Aislante ciment. "/>
      <sheetName val="2,4,4 Pañete Taludes "/>
      <sheetName val="3,1,1 Novafort A.LL. 4&quot; 110mm "/>
      <sheetName val="3,1,2 Novafort A.LL.6&quot; 160mm  "/>
      <sheetName val="3,1,3 Novafort A.LL 8&quot;200 mm   "/>
      <sheetName val="3,1,4 Novafort 10&quot;A.LL. 255mm "/>
      <sheetName val="3,1,5 Novafort A.LL.12&quot; 315mm  "/>
      <sheetName val="3,1,6  Acc. Novafort. A.LL"/>
      <sheetName val="3,2,1 Novafort A.N. 4&quot; 110 "/>
      <sheetName val="3,2,2 Novafort A.N.6&quot; 160m "/>
      <sheetName val="3,2,3 Novafort A.N. 8&quot;200 mm"/>
      <sheetName val="3,2,4 Novafort 10&quot;A.N. 255 mm"/>
      <sheetName val="3,2,5 Novafort A.N.12&quot; 315mm"/>
      <sheetName val="3,2,6  Acc. Novafort. A.N."/>
      <sheetName val="3,3,1 Tuberia drenaje PVC 4&quot;"/>
      <sheetName val="3,3,2 Tuberia drenaje PVC 4&quot;"/>
      <sheetName val="3,3,3 Accesorio drenaje PVC 3&quot;"/>
      <sheetName val="3,3,4 Accesorio drenaje PVC 4&quot;"/>
      <sheetName val="3,3,5 Filtros Escorrentias"/>
      <sheetName val="3,4,1 Caja inspección 0,60 "/>
      <sheetName val="3,4,2 Caja inspección 0,80"/>
      <sheetName val="3,4,3 Caja inspección 1,00"/>
      <sheetName val="3,4,6 Carcamo"/>
      <sheetName val="3,4,7 Trampa de grasas"/>
      <sheetName val="3,4,8 Pozo Septico"/>
      <sheetName val="3,5,1 Exc Man "/>
      <sheetName val="3,5,2 Exc en recebo comp."/>
      <sheetName val="3,5,3  Relleno M seleccionado"/>
      <sheetName val="3,5,4 Relleno M Común "/>
      <sheetName val="3,5,5 Retiro sobrantes"/>
      <sheetName val="3,3,6 POZO INFILTRACIÓN"/>
      <sheetName val="3,4,4 Caja Distribuciòn 0,40  "/>
      <sheetName val="3,4,9 Caja discipadora"/>
      <sheetName val="3,6,2 Cabezal descarga"/>
      <sheetName val="4,1,1 Columnas"/>
      <sheetName val="4,1,2 Pantalla en concreto"/>
      <sheetName val="4,1,3 Muros"/>
      <sheetName val="4,2,1 Vigas aéreas"/>
      <sheetName val="4,2,2 Viga canal"/>
      <sheetName val="4,2,3  Vigas Prefabricadas"/>
      <sheetName val="4,3,1 Placa alig. Caseton 60"/>
      <sheetName val="4,3,2 Caseton 50 cm"/>
      <sheetName val="4,3,3 Caseton 45 cm"/>
      <sheetName val="4,3,4 Caseton 40 cm "/>
      <sheetName val="4,3,6 Placa maciza 0,20"/>
      <sheetName val="4,3,7 Placa maciza 0,125"/>
      <sheetName val="4,3,8 Placa maciza 0,10"/>
      <sheetName val="4,3,9 Placa maciza 0,15"/>
      <sheetName val="4,4,1 Escalera"/>
      <sheetName val="4,4,2 Rampas"/>
      <sheetName val="4,4,3 POZO CONCRETO 20 M3"/>
      <sheetName val="4,4,4 POZO CONCRETO"/>
      <sheetName val="4,4,5 Graderias en concreto"/>
      <sheetName val="4,5,1 Acero 37000  "/>
      <sheetName val="4,5,2 Acero 60000 est"/>
      <sheetName val="4,5,3 Malla Electrosoldada est"/>
      <sheetName val="4,6,1,1 Est Cubierta"/>
      <sheetName val="4,6,2,3 Cerrchas  Metàlica"/>
      <sheetName val="4,6,2,4 Perfil "/>
      <sheetName val="4,6,2,5 Templete"/>
      <sheetName val="5,1,1 Bloq Conc Estruc 0,12"/>
      <sheetName val="5,1,2 Bloque concreto divisorio"/>
      <sheetName val="5,1,3 Bloq tipo piedra"/>
      <sheetName val="5,1,5  Calados en Concreto"/>
      <sheetName val="5,1,6 Bloq Conc Estruc 014"/>
      <sheetName val="5,1,7 Bloq Conc Estruc 019"/>
      <sheetName val="5,2,1 Ladrillo común"/>
      <sheetName val="5,2,2 Ladrillo estructural"/>
      <sheetName val="5,2,3 Ladrillo común sobrecimie"/>
      <sheetName val="5,2,4 Ladrillo Prensado portant"/>
      <sheetName val="5,2,6 Muro en bloque No 4"/>
      <sheetName val="5,3,1 Enchape ladrillo arcilla"/>
      <sheetName val="5,3,3 Alfagias ladrillo arcilla"/>
      <sheetName val="5,3,4 Remate ladrillo arcilla"/>
      <sheetName val="5,4,1 Grouting-Concreto fluido"/>
      <sheetName val="5,4,2 Remates"/>
      <sheetName val="5,5,1 Anclajes Epoxicos"/>
      <sheetName val="5,5,2 Acero 37000 mamp"/>
      <sheetName val="5,5,3 Malla Electrosoldada "/>
      <sheetName val="5,5,4 Grafiles 6 mm"/>
      <sheetName val="5,6,1 Instalaciòn carpint. Meta"/>
      <sheetName val="6,1,1 Alfajias"/>
      <sheetName val="6,1,2 Dinteles"/>
      <sheetName val="6,1,3 Remates sobre mamposteria"/>
      <sheetName val="6.1.8 Pergolas"/>
      <sheetName val="6.1.9 Gargolas"/>
      <sheetName val="6,1,10 Gradas en Concreto"/>
      <sheetName val="6,1,11 PLAQUETAS"/>
      <sheetName val="6,1,15 Bordillos ducha y aseo"/>
      <sheetName val="6,1,17 Carcamo"/>
      <sheetName val="6,1,18 Cañuela Per"/>
      <sheetName val="6,2,1 Mesones en concreto"/>
      <sheetName val="6,2,2 Mesones lavamanos"/>
      <sheetName val="6,2,3 Mesones laboratorios"/>
      <sheetName val="6,2,5 Bancas Concreto"/>
      <sheetName val="6,2,8 Alfajias 2"/>
      <sheetName val="7,1,1,1 Acometida PVC-P 2&quot;"/>
      <sheetName val="7,1,1,2 Accesorio PVC-P 2&quot; "/>
      <sheetName val="7,1,1,5 Bajantes A.N.  PVC 3&quot;"/>
      <sheetName val="7,1,1,6 Bajantes A.N 4&quot;"/>
      <sheetName val="7,1,2,1 Tuberia H.G. 1&quot;"/>
      <sheetName val="7,1,2,2  Accesorio H.G. 1&quot; "/>
      <sheetName val="7,1,2,3 Flotador 1"/>
      <sheetName val="7,1,2,4 Tanque Plastico"/>
      <sheetName val="7,1,3,1 Tuberia H.G. 1&quot;cuarto "/>
      <sheetName val="7,1,3,2  Accesorio H.G.1&quot;cuarto"/>
      <sheetName val="7,1,3,3  Registro R. W. 1&quot;"/>
      <sheetName val="7,1,3,4  Cheque Helber 1&quot;"/>
      <sheetName val="7,1,3,7  Tanque Subterrraneo"/>
      <sheetName val="7,1,4,1 Tuberia H.G. 1 1.2&quot;"/>
      <sheetName val="7,1,4,2  Accesorio H.G.1 1.2&quot;"/>
      <sheetName val="7,1,4,3  Registro R. W. 1. 1.2&quot;"/>
      <sheetName val="7,1,4,4  Cheque  Helber 1 1.2&quot;"/>
      <sheetName val="7,1,5,1 Registro 1.2&quot;"/>
      <sheetName val="7,1,5,2 Registro 3 4"/>
      <sheetName val="7,1,5,3 Registro 1 "/>
      <sheetName val="7,1,5,4 Registro 114"/>
      <sheetName val="7,1,5,5 Registro 1 12"/>
      <sheetName val="7,1,5,6 Registro 2 "/>
      <sheetName val="7,1,5,8 Caja registro "/>
      <sheetName val="7,1,6,1 Acometida media"/>
      <sheetName val="7,1,6,2 Acometida 1PL"/>
      <sheetName val="7,1,6,3 Registro PD media"/>
      <sheetName val="7,1,6,4 Acometida 1 14"/>
      <sheetName val="7,1,6,5 Tuberia 1 12"/>
      <sheetName val="7,1,6,6 Acometida 2"/>
      <sheetName val="7,1,6,7 Tubo UZ 2&quot;"/>
      <sheetName val="7,1,6,8 Acometida 1 12"/>
      <sheetName val="7,1,6,9 Tuberia UZ 3&quot;"/>
      <sheetName val="7,1,6,10 Accesorio UZ  2&quot;"/>
      <sheetName val="7,1,6,11 Accesorio UZ 3&quot;"/>
      <sheetName val="7,1,7,1 Tuberia H.G. 1.2&quot;"/>
      <sheetName val="7,1,7,2  Accesorio H.G.1.2&quot;"/>
      <sheetName val="7,1,7,3 Registro Corte 1.2&quot; "/>
      <sheetName val="7,1,7,4 Registro 1.2&quot;"/>
      <sheetName val="7,1,7,5 Caja para medidor"/>
      <sheetName val="7,1,8,1 P Agua Fria Lavamanos"/>
      <sheetName val="7,1,8,2 Punto  Agua Fria 1 1.2&quot;"/>
      <sheetName val="7,1,8,3 P Agua Fria Sanitarios"/>
      <sheetName val="7,1,8,4 P Agua Fria Orinales"/>
      <sheetName val="7,1,8,5 P Agua Fria pocetas lab"/>
      <sheetName val="7,1,8,6 P Agua Fria Ducha"/>
      <sheetName val="7,1,8,7 P Agua Fria Pocetas"/>
      <sheetName val="7,1,8,8 Llave  Manguera 1.2&quot;"/>
      <sheetName val="7,1,8,10  Tapòn H.G.1.2&quot;"/>
      <sheetName val="7,1,8,11  Tapòn P.V.C.1.2&quot; "/>
      <sheetName val="7,1,8,12  Camara aire H.G.1.2&quot;"/>
      <sheetName val="7,1,8,13  Camara aire P.V.C.P "/>
      <sheetName val="7,1,9,1 P Sanitario lavamanos"/>
      <sheetName val="7,1,9,3 P Sanitario Sanit"/>
      <sheetName val="7,1,9,4 P Sanitario Orinales"/>
      <sheetName val="7,1,9,5  P Sifòn PVC-S 4&quot;"/>
      <sheetName val="7,1,9,6  P Sifòn PVC-S 2&quot; "/>
      <sheetName val="7,1,9,7 P Sanitario Pocetas"/>
      <sheetName val="7,1,9,9 P Sanitario sifon"/>
      <sheetName val="7,1,10,1 Acomet sanit"/>
      <sheetName val="7,1,10,2 Pto 3&quot;"/>
      <sheetName val="7,1,10,2 Punto Vent 3&quot;"/>
      <sheetName val="7,1,10,3  Sanit 2"/>
      <sheetName val="6,1,19 Carcamo IDRD Tipo 5"/>
      <sheetName val="7,1,10,4 Sanit 3"/>
      <sheetName val="7,1,10,5 4pLG S"/>
      <sheetName val="7,1,11,1 Acomet lluvia"/>
      <sheetName val="7,1,11,2 Acomet lluvia 2"/>
      <sheetName val="7,1,11,3 3plg"/>
      <sheetName val="7,1,11,4&quot;"/>
      <sheetName val="7,1,11,5 Bajante PVC "/>
      <sheetName val="7,1,11,6 Accesorios PVC"/>
      <sheetName val="7,1,12,1 Instalaciòn Lavamanos"/>
      <sheetName val="7,1,12,2 Instalaciòn Sanitario "/>
      <sheetName val="7,1,12,8 Llave  Manguera 1.2 "/>
      <sheetName val="7,1,12,9 Acoflex lav.sant."/>
      <sheetName val="7,1,14 Lavado Tanque"/>
      <sheetName val="7,1,15 Desinfecciòn tanque"/>
      <sheetName val="7,1,16,2 Bomba"/>
      <sheetName val="7,2,1,1 Punto de gas"/>
      <sheetName val="7,2,1,2 Preinstalación gas"/>
      <sheetName val="7,2,1,3 Tuberia  tipo L 1.2&quot;"/>
      <sheetName val="7,2,1,4 Tuberia  tipo L 1&quot;"/>
      <sheetName val="7,2,1,5  Registro bola 1&quot; "/>
      <sheetName val="7,2,1,7  Rejilla vent. plastica"/>
      <sheetName val="8,1,1"/>
      <sheetName val="8,1,2"/>
      <sheetName val="8,1,3"/>
      <sheetName val="8,1,4"/>
      <sheetName val="8,2,1"/>
      <sheetName val="8,2,2"/>
      <sheetName val="8,2,3"/>
      <sheetName val="8,2,4"/>
      <sheetName val="8,3,1"/>
      <sheetName val="8,3,2"/>
      <sheetName val="8,3,3"/>
      <sheetName val="8,4,1"/>
      <sheetName val="8,5,1"/>
      <sheetName val="8,5,2"/>
      <sheetName val="8,5,3"/>
      <sheetName val="8,5,4"/>
      <sheetName val="8,5,5"/>
      <sheetName val="8,16"/>
      <sheetName val="8,17"/>
      <sheetName val="8,18"/>
      <sheetName val="8,21"/>
      <sheetName val="8,22"/>
      <sheetName val="8,23"/>
      <sheetName val="8,24"/>
      <sheetName val="8,25"/>
      <sheetName val="8,26"/>
      <sheetName val="8,27"/>
      <sheetName val="8,28"/>
      <sheetName val="8,29"/>
      <sheetName val="8,30"/>
      <sheetName val="8,31"/>
      <sheetName val="8,32"/>
      <sheetName val="8,33"/>
      <sheetName val="8,34"/>
      <sheetName val="8,35"/>
      <sheetName val="8,36"/>
      <sheetName val="8,37"/>
      <sheetName val="8,38"/>
      <sheetName val="8,39"/>
      <sheetName val="8,40"/>
      <sheetName val="8,41"/>
      <sheetName val="8,42"/>
      <sheetName val="8,43"/>
      <sheetName val="8,44"/>
      <sheetName val="8,45"/>
      <sheetName val="8,46"/>
      <sheetName val="8,47"/>
      <sheetName val="8,48"/>
      <sheetName val="8,49"/>
      <sheetName val="8,50"/>
      <sheetName val="8,51"/>
      <sheetName val="8,52"/>
      <sheetName val="8,53"/>
      <sheetName val="8,54"/>
      <sheetName val="8,55"/>
      <sheetName val="8,56"/>
      <sheetName val="8,57"/>
      <sheetName val="8,58"/>
      <sheetName val="8,59"/>
      <sheetName val="8,60"/>
      <sheetName val="8,61"/>
      <sheetName val="8,62"/>
      <sheetName val="8,63"/>
      <sheetName val="8,64"/>
      <sheetName val="8,65"/>
      <sheetName val="8,66"/>
      <sheetName val="8,67"/>
      <sheetName val="8,68"/>
      <sheetName val="8,69"/>
      <sheetName val="8,70"/>
      <sheetName val="8,71"/>
      <sheetName val="8,72"/>
      <sheetName val="8,73"/>
      <sheetName val="8,74"/>
      <sheetName val="8,75"/>
      <sheetName val="8,76"/>
      <sheetName val="8,77"/>
      <sheetName val="8,78"/>
      <sheetName val="8,79"/>
      <sheetName val="8,80"/>
      <sheetName val="8,81"/>
      <sheetName val="8,82"/>
      <sheetName val="8,83"/>
      <sheetName val="8,84"/>
      <sheetName val="8,85"/>
      <sheetName val="8,86"/>
      <sheetName val="8,87"/>
      <sheetName val="8,88"/>
      <sheetName val="8,89"/>
      <sheetName val="8,90"/>
      <sheetName val="8,91"/>
      <sheetName val="8,92"/>
      <sheetName val="8,93"/>
      <sheetName val="8,94"/>
      <sheetName val="9,1,1 Pañete impermeabilizado"/>
      <sheetName val="9,1,2 Pañete muros interiores"/>
      <sheetName val="9,1,3 Pañete Exteriores"/>
      <sheetName val="9,2,1 Pañete bajo placa"/>
      <sheetName val="10,1,1 base mueble concreto"/>
      <sheetName val="10,1,3 Alistado pisos"/>
      <sheetName val="10,1,4 Mortero afinado"/>
      <sheetName val="10,1,6 Acabado Escobeado"/>
      <sheetName val="10,2,1,3 Ceramica 0,20 x 0,20 "/>
      <sheetName val="10,2,2,3 Piso tablòn ges 0,30 "/>
      <sheetName val="10,2,4,1 Baldosin granito"/>
      <sheetName val="10,2,4,3 gravilla m2"/>
      <sheetName val="10,3,1,1 Tablòn cuarto 26"/>
      <sheetName val="10,3,2,1 Guardaescoba"/>
      <sheetName val="10,3,2,3 Media Caña"/>
      <sheetName val="10,3,2,5 Gravilla "/>
      <sheetName val="10,3,2,6 Granito"/>
      <sheetName val="10,4,2 Escalera en Granito"/>
      <sheetName val="10,5,3 Cenefas Gravilla "/>
      <sheetName val="11,1,1 Afinado Mortero"/>
      <sheetName val="11,1,2 Media Caña"/>
      <sheetName val="11,1,3 Afinado Viga canales"/>
      <sheetName val="11,1,4 foil aluminio"/>
      <sheetName val="11,2,2,1 Caballete"/>
      <sheetName val="11,2,2,2 remate"/>
      <sheetName val="11,2,3,1 Domo acrílico"/>
      <sheetName val="11,2,3,2 Acrilico transparente"/>
      <sheetName val="11,2,3,3 Teja trapezoidal Plast"/>
      <sheetName val="11,2,4,1  teja acero"/>
      <sheetName val="11,2,4,2 Tejaluz"/>
      <sheetName val="11,2,5,1 Teja Barro"/>
      <sheetName val="11,2,5,2 Limahoyas"/>
      <sheetName val="11,3,1 Canal Lámina"/>
      <sheetName val="11,3,2 Flashing"/>
      <sheetName val="11,3,3 Tragante 5x3"/>
      <sheetName val="11,3,4 Tragante 6x4"/>
      <sheetName val="11,3,5 Canal PV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ow r="11">
          <cell r="A11" t="str">
            <v>A.C.P.M.</v>
          </cell>
        </row>
        <row r="12">
          <cell r="A12" t="str">
            <v>Abrazadera de 1"</v>
          </cell>
        </row>
        <row r="13">
          <cell r="A13" t="str">
            <v>Abrazadera de 1/2"</v>
          </cell>
        </row>
        <row r="14">
          <cell r="A14" t="str">
            <v>Abrazadera de 3/4"</v>
          </cell>
        </row>
        <row r="15">
          <cell r="A15" t="str">
            <v>Abrazadera metálica</v>
          </cell>
        </row>
        <row r="16">
          <cell r="A16" t="str">
            <v>Abrazadera metálica 1 1/2"</v>
          </cell>
        </row>
        <row r="17">
          <cell r="A17" t="str">
            <v>1.1.7</v>
          </cell>
        </row>
        <row r="18">
          <cell r="A18" t="str">
            <v>1.1.7</v>
          </cell>
        </row>
        <row r="19">
          <cell r="A19" t="str">
            <v>Abrazadera metálica 1 1/4"</v>
          </cell>
        </row>
        <row r="20">
          <cell r="A20" t="str">
            <v>Abrazadera metálica 1"</v>
          </cell>
        </row>
        <row r="21">
          <cell r="A21" t="str">
            <v>Abrazadera metálica 2"</v>
          </cell>
        </row>
        <row r="22">
          <cell r="A22" t="str">
            <v xml:space="preserve">Accesorio novafort </v>
          </cell>
        </row>
        <row r="23">
          <cell r="A23" t="str">
            <v>Accesorio PVCP-RDE 2" UZ</v>
          </cell>
        </row>
        <row r="24">
          <cell r="A24" t="str">
            <v>Accesorio PVCP-RDE 3" UZ</v>
          </cell>
        </row>
        <row r="25">
          <cell r="A25" t="str">
            <v>Accesorios - H.G. 1/2"</v>
          </cell>
        </row>
        <row r="26">
          <cell r="A26" t="str">
            <v>Accesorios - Y de 3"</v>
          </cell>
        </row>
        <row r="27">
          <cell r="A27" t="str">
            <v>Accesorios - Y de 4"</v>
          </cell>
        </row>
        <row r="28">
          <cell r="A28" t="str">
            <v>Accesorios PVC</v>
          </cell>
        </row>
        <row r="29">
          <cell r="A29" t="str">
            <v>Accesorios PVC-P 1 1/2"</v>
          </cell>
        </row>
        <row r="30">
          <cell r="A30" t="str">
            <v>Accesorios PVC-P 1 1/4"</v>
          </cell>
        </row>
        <row r="31">
          <cell r="A31" t="str">
            <v>Accesorios PVC-P 1"</v>
          </cell>
        </row>
        <row r="32">
          <cell r="A32" t="str">
            <v>Accesorios PVC-P 1/2"</v>
          </cell>
        </row>
        <row r="33">
          <cell r="A33" t="str">
            <v>Accesorios PVC-P 3/4"</v>
          </cell>
        </row>
        <row r="34">
          <cell r="A34" t="str">
            <v>Acero 37,000 p.s.i. 1/4"</v>
          </cell>
        </row>
        <row r="35">
          <cell r="A35" t="str">
            <v xml:space="preserve">Acero 60,000 p.s.i. </v>
          </cell>
        </row>
        <row r="36">
          <cell r="A36" t="str">
            <v>Acero de refuerzo 60000 PSI</v>
          </cell>
        </row>
        <row r="37">
          <cell r="A37" t="str">
            <v xml:space="preserve">Acero figurado 37,000 </v>
          </cell>
        </row>
        <row r="38">
          <cell r="A38" t="str">
            <v>Acero figurado 60,000 p.s.i. 1/2"</v>
          </cell>
        </row>
        <row r="39">
          <cell r="A39" t="str">
            <v>Acido muriatico</v>
          </cell>
        </row>
        <row r="40">
          <cell r="A40" t="str">
            <v xml:space="preserve">Acoflex plastico de 1/2" x  50 cms Lavamanos </v>
          </cell>
        </row>
        <row r="41">
          <cell r="A41" t="str">
            <v>Acoflex plastico de 1/2" x 7/8" de 50 cms. Sanitario</v>
          </cell>
        </row>
        <row r="42">
          <cell r="A42" t="str">
            <v>Acrilico transparente 2 mm, protección UV</v>
          </cell>
        </row>
        <row r="43">
          <cell r="A43" t="str">
            <v>Ad.Terminal cond.1"</v>
          </cell>
        </row>
        <row r="44">
          <cell r="A44" t="str">
            <v>Ad.Terminal cond.1/2"</v>
          </cell>
        </row>
        <row r="45">
          <cell r="A45" t="str">
            <v>Ad.Terminal cond.3/4"</v>
          </cell>
        </row>
        <row r="46">
          <cell r="A46" t="str">
            <v>Adaptador bajante rectangular PVC - Aguas Lluvias</v>
          </cell>
        </row>
        <row r="47">
          <cell r="A47" t="str">
            <v>Adaptador bajante rectangular PVC - alcantarillado</v>
          </cell>
        </row>
        <row r="48">
          <cell r="A48" t="str">
            <v>Adaptador conduit de 1/2"</v>
          </cell>
        </row>
        <row r="49">
          <cell r="A49" t="str">
            <v>Adaptador hembra PE AL PE 1216 - 1/2"</v>
          </cell>
        </row>
        <row r="50">
          <cell r="A50" t="str">
            <v>Adaptador hembra PE AL PE 1216 - 3/4"</v>
          </cell>
        </row>
        <row r="51">
          <cell r="A51" t="str">
            <v>Adaptador macho PE AL PE 1216 - 1/2"</v>
          </cell>
        </row>
        <row r="52">
          <cell r="A52" t="str">
            <v>Adaptador macho PE AL PE 1216 - 3/4"</v>
          </cell>
        </row>
        <row r="53">
          <cell r="A53" t="str">
            <v>Adaptador macho PVC de 1 1/2"</v>
          </cell>
        </row>
        <row r="54">
          <cell r="A54" t="str">
            <v>Adaptador macho PVC de 1"</v>
          </cell>
        </row>
        <row r="55">
          <cell r="A55" t="str">
            <v>Adaptador macho PVC de 1/2"</v>
          </cell>
        </row>
        <row r="56">
          <cell r="A56" t="str">
            <v>Adaptador macho PVC de 2 plg</v>
          </cell>
        </row>
        <row r="57">
          <cell r="A57" t="str">
            <v>Adoquín peatonal Santa Fe</v>
          </cell>
        </row>
        <row r="58">
          <cell r="A58" t="str">
            <v>Agua</v>
          </cell>
        </row>
        <row r="59">
          <cell r="A59" t="str">
            <v>Aislador de carrete en porcelana</v>
          </cell>
        </row>
        <row r="60">
          <cell r="A60" t="str">
            <v>Aislador de rosca para empalme</v>
          </cell>
        </row>
        <row r="61">
          <cell r="A61" t="str">
            <v>Aislador para percha BT</v>
          </cell>
        </row>
        <row r="62">
          <cell r="A62" t="str">
            <v>Aislador tipo pin</v>
          </cell>
        </row>
        <row r="63">
          <cell r="A63" t="str">
            <v>Alambre cobre THW 10 AWG</v>
          </cell>
        </row>
        <row r="64">
          <cell r="A64" t="str">
            <v>Alambre cobre THW 12 AWG</v>
          </cell>
        </row>
        <row r="65">
          <cell r="A65" t="str">
            <v>Alambre cobre THW 14 AWG</v>
          </cell>
        </row>
        <row r="66">
          <cell r="A66" t="str">
            <v>Alambre cobre THW 8 AWG</v>
          </cell>
        </row>
        <row r="67">
          <cell r="A67" t="str">
            <v>Alambre Cu desnudo AWG 10</v>
          </cell>
        </row>
        <row r="68">
          <cell r="A68" t="str">
            <v>Alambre Cu desnudo AWG 12</v>
          </cell>
        </row>
        <row r="69">
          <cell r="A69" t="str">
            <v>Alambre Cu desnudo AWG 14</v>
          </cell>
        </row>
        <row r="70">
          <cell r="A70" t="str">
            <v>Alambre de cobre No 10</v>
          </cell>
        </row>
        <row r="71">
          <cell r="A71" t="str">
            <v>Alambre de cobre No 12</v>
          </cell>
        </row>
        <row r="72">
          <cell r="A72" t="str">
            <v>Alambre de cobre No 14 desnudo</v>
          </cell>
        </row>
        <row r="73">
          <cell r="A73" t="str">
            <v>Alambre negro Cal. 18</v>
          </cell>
        </row>
        <row r="74">
          <cell r="A74" t="str">
            <v>Alambre Teléfono 2x22 estañado</v>
          </cell>
        </row>
        <row r="75">
          <cell r="A75" t="str">
            <v>Alicates</v>
          </cell>
        </row>
        <row r="76">
          <cell r="A76" t="str">
            <v>Alquiler Campamento 20 a 60 M2</v>
          </cell>
        </row>
        <row r="77">
          <cell r="A77" t="str">
            <v>Alumol Sika</v>
          </cell>
        </row>
        <row r="78">
          <cell r="A78" t="str">
            <v>Amarre plástico (zuncho)</v>
          </cell>
        </row>
        <row r="79">
          <cell r="A79" t="str">
            <v>Anclajes y abrazadera para bajantes aguas lluvias (3 - 4 plg)</v>
          </cell>
        </row>
        <row r="80">
          <cell r="A80" t="str">
            <v>Angulo 2 1/2" x 2 1/2" x 3/16"</v>
          </cell>
        </row>
        <row r="81">
          <cell r="A81" t="str">
            <v>Angulo 3/4 x 1/8</v>
          </cell>
        </row>
        <row r="82">
          <cell r="A82" t="str">
            <v>Angulo de cercha de 2" x 1"</v>
          </cell>
        </row>
        <row r="83">
          <cell r="A83" t="str">
            <v>Angulo de unión A-29</v>
          </cell>
        </row>
        <row r="84">
          <cell r="A84" t="str">
            <v>Anticorrosivo rojo claro PHLC</v>
          </cell>
        </row>
        <row r="85">
          <cell r="A85" t="str">
            <v xml:space="preserve">Antihumedad fachada </v>
          </cell>
        </row>
        <row r="86">
          <cell r="A86" t="str">
            <v>Arandela</v>
          </cell>
        </row>
        <row r="87">
          <cell r="A87" t="str">
            <v>Arbol especie local de 1,80 a 2,00 mts</v>
          </cell>
        </row>
        <row r="88">
          <cell r="A88" t="str">
            <v>Arena Amarilla Lavada</v>
          </cell>
        </row>
        <row r="89">
          <cell r="A89" t="str">
            <v>Arena Blanca</v>
          </cell>
        </row>
        <row r="90">
          <cell r="A90" t="str">
            <v>Arena de peña</v>
          </cell>
        </row>
        <row r="91">
          <cell r="A91" t="str">
            <v>Arena de rio</v>
          </cell>
        </row>
        <row r="92">
          <cell r="A92" t="str">
            <v>Arena de río (viaje 5 m3)</v>
          </cell>
        </row>
        <row r="93">
          <cell r="A93" t="str">
            <v xml:space="preserve">Arena lavada blanca </v>
          </cell>
        </row>
        <row r="94">
          <cell r="A94" t="str">
            <v>Arena lavada de pozo</v>
          </cell>
        </row>
        <row r="95">
          <cell r="A95" t="str">
            <v>Atornillador</v>
          </cell>
        </row>
        <row r="96">
          <cell r="A96" t="str">
            <v>Automático 3x100 Amp.</v>
          </cell>
        </row>
        <row r="97">
          <cell r="A97" t="str">
            <v>Automático 3x30, 3x40, 3x50 o 3x60 Amp.</v>
          </cell>
        </row>
        <row r="98">
          <cell r="A98" t="str">
            <v>Automático enchufable 1x20 Amp.</v>
          </cell>
        </row>
        <row r="99">
          <cell r="A99" t="str">
            <v>Automático enchufable 1x40 Amp.</v>
          </cell>
        </row>
        <row r="100">
          <cell r="A100" t="str">
            <v>Automático enchufable 2x20, 2x30, 2x40, 2x50 o 2x60 Amp.</v>
          </cell>
        </row>
        <row r="101">
          <cell r="A101" t="str">
            <v>Automático enchufable 2x70, 2x80 o 2x100 Amp.</v>
          </cell>
        </row>
        <row r="102">
          <cell r="A102" t="str">
            <v>Bajante PVC Rectangular</v>
          </cell>
        </row>
        <row r="103">
          <cell r="A103" t="str">
            <v xml:space="preserve">Baldosin cerámico blanco 20 x 20  Trafico 4 </v>
          </cell>
        </row>
        <row r="104">
          <cell r="A104" t="str">
            <v>Baldosin cerámico blanco 30 x 30</v>
          </cell>
        </row>
        <row r="105">
          <cell r="A105" t="str">
            <v>Baldosin cerámico cristanac corona 32,4 x 32,4</v>
          </cell>
        </row>
        <row r="106">
          <cell r="A106" t="str">
            <v>Baldosin cerámico Italia (30,5 x 30,5)</v>
          </cell>
        </row>
        <row r="107">
          <cell r="A107" t="str">
            <v>Baldosin cerámico pared  de 20 x 20 blanco primera</v>
          </cell>
        </row>
        <row r="108">
          <cell r="A108" t="str">
            <v>Baldosin cerámico pared Valencia 20,5 x 30,5</v>
          </cell>
        </row>
        <row r="109">
          <cell r="A109" t="str">
            <v>Baldosin de granito (30 x 30)</v>
          </cell>
        </row>
        <row r="110">
          <cell r="A110" t="str">
            <v>Barniz vitriflex</v>
          </cell>
        </row>
        <row r="111">
          <cell r="A111" t="str">
            <v>Barra  proyectante Franklin Brass, en acero Inoxidable de  1-1/4" 39 - 1/4" proyectante, capacidad mínima de 500 libras; incluye chazos y tornillos suminsitrados por el fabricante.</v>
          </cell>
        </row>
        <row r="112">
          <cell r="A112" t="str">
            <v>Barra discapacitados 18" (46 cm) cromo grival</v>
          </cell>
        </row>
        <row r="113">
          <cell r="A113" t="str">
            <v>Barra discapacitados 30" (76 cm) cromo grival; incluye chazos y tornillos, suministrados por el fabricante</v>
          </cell>
        </row>
        <row r="114">
          <cell r="A114" t="str">
            <v>Bentonita</v>
          </cell>
        </row>
        <row r="115">
          <cell r="A115" t="str">
            <v>Bisagra alum.Ext 2"</v>
          </cell>
        </row>
        <row r="116">
          <cell r="A116" t="str">
            <v>Bisagra alum.Ext 3"</v>
          </cell>
        </row>
        <row r="117">
          <cell r="A117" t="str">
            <v>Bisagra Metalisteria triple</v>
          </cell>
        </row>
        <row r="118">
          <cell r="A118" t="str">
            <v>Bloque calado sencillo 20 x 20</v>
          </cell>
        </row>
        <row r="119">
          <cell r="A119" t="str">
            <v>Bloque en concreto par muros estructurales de 0,09 x 19 x 39</v>
          </cell>
        </row>
        <row r="120">
          <cell r="A120" t="str">
            <v>Bloque en concreto para muros  tipo piedra de 12 x 20 X 40 cm.</v>
          </cell>
        </row>
        <row r="121">
          <cell r="A121" t="str">
            <v>Bloque en concreto para muros estructurales de 12  X 20 X 40</v>
          </cell>
        </row>
        <row r="122">
          <cell r="A122" t="str">
            <v>Bloque en concreto para muros no estructurales, lisos de  6 x 20 x 40</v>
          </cell>
        </row>
        <row r="123">
          <cell r="A123" t="str">
            <v>Bloque muro LN-14N</v>
          </cell>
        </row>
        <row r="124">
          <cell r="A124" t="str">
            <v>Bloque No.4</v>
          </cell>
        </row>
        <row r="125">
          <cell r="A125" t="str">
            <v>Bloque No.5</v>
          </cell>
        </row>
        <row r="126">
          <cell r="A126" t="str">
            <v>Bombillo de bajo consumo</v>
          </cell>
        </row>
        <row r="127">
          <cell r="A127" t="str">
            <v>Boquilla terminal EMT de 1"</v>
          </cell>
        </row>
        <row r="128">
          <cell r="A128" t="str">
            <v>Boquilla terminal EMT de 1-1/2"</v>
          </cell>
        </row>
        <row r="129">
          <cell r="A129" t="str">
            <v>Boquilla terminal EMT de 3/4"</v>
          </cell>
        </row>
        <row r="130">
          <cell r="A130" t="str">
            <v>Boquilla terminal PVC de 1"</v>
          </cell>
        </row>
        <row r="131">
          <cell r="A131" t="str">
            <v>Boquilla terminal PVC de 1/2"</v>
          </cell>
        </row>
        <row r="132">
          <cell r="A132" t="str">
            <v>Boquilla terminal PVC de 1-1/2"</v>
          </cell>
        </row>
        <row r="133">
          <cell r="A133" t="str">
            <v>Boquilla terminal PVC de 3/4"</v>
          </cell>
        </row>
        <row r="134">
          <cell r="A134" t="str">
            <v>Brazo para luminaria en poste</v>
          </cell>
        </row>
        <row r="135">
          <cell r="A135" t="str">
            <v>Breaker de riel bipolar  2 x 100A</v>
          </cell>
        </row>
        <row r="136">
          <cell r="A136" t="str">
            <v>Broca para concreto 1/2"</v>
          </cell>
        </row>
        <row r="137">
          <cell r="A137" t="str">
            <v>Broca para concreto 1/4"</v>
          </cell>
        </row>
        <row r="138">
          <cell r="A138" t="str">
            <v>Buje roscado  1" x 1 1/4"  PVC - Presión</v>
          </cell>
        </row>
        <row r="139">
          <cell r="A139" t="str">
            <v>Buje roscado  1" x 3/4"  PVC - Presión</v>
          </cell>
        </row>
        <row r="140">
          <cell r="A140" t="str">
            <v>Buje roscado  3/4" x 1/2" PVC - Presión</v>
          </cell>
        </row>
        <row r="141">
          <cell r="A141" t="str">
            <v>Caballete para cubierta bioclimatica, en acero y foil de aluminio de 0,70 x 2 mts</v>
          </cell>
        </row>
        <row r="142">
          <cell r="A142" t="str">
            <v>Cable ACSR 1/0</v>
          </cell>
        </row>
        <row r="143">
          <cell r="A143" t="str">
            <v>Cable ACSR 2/0</v>
          </cell>
        </row>
        <row r="144">
          <cell r="A144" t="str">
            <v>Cable antifraude 1x8+8</v>
          </cell>
        </row>
        <row r="145">
          <cell r="A145" t="str">
            <v>Cable antifraude 2x4+4</v>
          </cell>
        </row>
        <row r="146">
          <cell r="A146" t="str">
            <v>Cable antifraude 2x6+6</v>
          </cell>
        </row>
        <row r="147">
          <cell r="A147" t="str">
            <v>Cable antifraude 2x8+8</v>
          </cell>
        </row>
        <row r="148">
          <cell r="A148" t="str">
            <v>Cable antifraude 3x4+6</v>
          </cell>
        </row>
        <row r="149">
          <cell r="A149" t="str">
            <v>Cable antifraude 3x6+8</v>
          </cell>
        </row>
        <row r="150">
          <cell r="A150" t="str">
            <v>Cable antifraude 3x8+10</v>
          </cell>
        </row>
        <row r="151">
          <cell r="A151" t="str">
            <v>Cable de cobre No 2</v>
          </cell>
        </row>
        <row r="152">
          <cell r="A152" t="str">
            <v>Cable de cobre No 4</v>
          </cell>
        </row>
        <row r="153">
          <cell r="A153" t="str">
            <v>Cable de cobre No 6</v>
          </cell>
        </row>
        <row r="154">
          <cell r="A154" t="str">
            <v>Cable de cobre No 8</v>
          </cell>
        </row>
        <row r="155">
          <cell r="A155" t="str">
            <v xml:space="preserve">Cadena galvanizada 3/8" </v>
          </cell>
        </row>
        <row r="156">
          <cell r="A156" t="str">
            <v>Caja 2400</v>
          </cell>
        </row>
        <row r="157">
          <cell r="A157" t="str">
            <v>Caja 5800</v>
          </cell>
        </row>
        <row r="158">
          <cell r="A158" t="str">
            <v>Caja de un medidor Agua</v>
          </cell>
        </row>
        <row r="159">
          <cell r="A159" t="str">
            <v>Caja en mampostería de 30x30x30</v>
          </cell>
        </row>
        <row r="160">
          <cell r="A160" t="str">
            <v>Caja en mampostería doble</v>
          </cell>
        </row>
        <row r="161">
          <cell r="A161" t="str">
            <v>Caja en mampostería sencilla</v>
          </cell>
        </row>
        <row r="162">
          <cell r="A162" t="str">
            <v>Caja en mampostería tipo A.P.</v>
          </cell>
        </row>
        <row r="163">
          <cell r="A163" t="str">
            <v>Caja octagonal</v>
          </cell>
        </row>
        <row r="164">
          <cell r="A164" t="str">
            <v>Caja para 2 circuitos monofásica</v>
          </cell>
        </row>
        <row r="165">
          <cell r="A165" t="str">
            <v>Caja para 3 circuitos monofásica</v>
          </cell>
        </row>
        <row r="166">
          <cell r="A166" t="str">
            <v>Caja para 4 circuitos monofásica</v>
          </cell>
        </row>
        <row r="167">
          <cell r="A167" t="str">
            <v>Caja para 6 circuitos monofásica</v>
          </cell>
        </row>
        <row r="168">
          <cell r="A168" t="str">
            <v>Caja para 9 circuitos bifásica</v>
          </cell>
        </row>
        <row r="169">
          <cell r="A169" t="str">
            <v>Caja para contador energia</v>
          </cell>
        </row>
        <row r="170">
          <cell r="A170" t="str">
            <v>Caja para contador medición indirecta</v>
          </cell>
        </row>
        <row r="171">
          <cell r="A171" t="str">
            <v>Caja tapa registro europa de 15 x 15 blanca</v>
          </cell>
        </row>
        <row r="172">
          <cell r="A172" t="str">
            <v>Calado en concreto prefabricado de 0,40 x 0,40 x 0,20 mts (según diseño arquitectónico)</v>
          </cell>
        </row>
        <row r="173">
          <cell r="A173" t="str">
            <v>Canal PVC  Tipo Amazonas</v>
          </cell>
        </row>
        <row r="174">
          <cell r="A174" t="str">
            <v>Canaleta .8  L=2.40</v>
          </cell>
        </row>
        <row r="175">
          <cell r="A175" t="str">
            <v>Canaleta Metal C/Divis.10 x 4</v>
          </cell>
        </row>
        <row r="176">
          <cell r="A176" t="str">
            <v>Capacete 1"</v>
          </cell>
        </row>
        <row r="177">
          <cell r="A177" t="str">
            <v>Capacete 1-1/2"</v>
          </cell>
        </row>
        <row r="178">
          <cell r="A178" t="str">
            <v>Capacete 3/4"</v>
          </cell>
        </row>
        <row r="179">
          <cell r="A179" t="str">
            <v>Capacete de 1 1/2"</v>
          </cell>
        </row>
        <row r="180">
          <cell r="A180" t="str">
            <v>Capacete de 1 1/4"</v>
          </cell>
        </row>
        <row r="181">
          <cell r="A181" t="str">
            <v>Caseton de E = 0,52 m</v>
          </cell>
        </row>
        <row r="182">
          <cell r="A182" t="str">
            <v>Caseton de E = 0.40 m</v>
          </cell>
        </row>
        <row r="183">
          <cell r="A183" t="str">
            <v>Caseton de E = 0.42 m</v>
          </cell>
        </row>
        <row r="184">
          <cell r="A184" t="str">
            <v>Caseton de E = 0.45 m</v>
          </cell>
        </row>
        <row r="185">
          <cell r="A185" t="str">
            <v xml:space="preserve">Cemento blanco </v>
          </cell>
        </row>
        <row r="186">
          <cell r="A186" t="str">
            <v xml:space="preserve">Cemento gris </v>
          </cell>
        </row>
        <row r="187">
          <cell r="A187" t="str">
            <v>Cerco ordinario 3M</v>
          </cell>
        </row>
        <row r="188">
          <cell r="A188" t="str">
            <v>Cerradura de alcoba en poma metálica</v>
          </cell>
        </row>
        <row r="189">
          <cell r="A189" t="str">
            <v>Cerradura Gato doble cerrojo/210400</v>
          </cell>
        </row>
        <row r="190">
          <cell r="A190" t="str">
            <v>Cerradura Inafer C-998 Madera</v>
          </cell>
        </row>
        <row r="191">
          <cell r="A191" t="str">
            <v>Cerradura puerta discapacitados 63 AA - F30 B A &amp; A</v>
          </cell>
        </row>
        <row r="192">
          <cell r="A192" t="str">
            <v xml:space="preserve">Cerradura Schlage, cilindrica de manija Jupiter cromada mate Ref. </v>
          </cell>
        </row>
        <row r="193">
          <cell r="A193" t="str">
            <v>Cerradura Shlage Ref A30D - terraza, Georgia</v>
          </cell>
        </row>
        <row r="194">
          <cell r="A194" t="str">
            <v>Cerradura Shlage Ref B362 Doble cilindro</v>
          </cell>
        </row>
        <row r="195">
          <cell r="A195" t="str">
            <v>Cerradura YALE 170 1/4</v>
          </cell>
        </row>
        <row r="196">
          <cell r="A196" t="str">
            <v>Cerradura YALE doble pasador 987-1 1/4</v>
          </cell>
        </row>
        <row r="197">
          <cell r="A197" t="str">
            <v>Cesped - especie nativa</v>
          </cell>
        </row>
        <row r="198">
          <cell r="A198" t="str">
            <v xml:space="preserve">Chazo p/tornillo </v>
          </cell>
        </row>
        <row r="199">
          <cell r="A199" t="str">
            <v>Cheque red white roscado  3/4"; incluye accesorios</v>
          </cell>
        </row>
        <row r="200">
          <cell r="A200" t="str">
            <v>Cheque red white roscado de   1/2"; incluye accesorios</v>
          </cell>
        </row>
        <row r="201">
          <cell r="A201" t="str">
            <v>Cheque red white roscado de 1"; incluye accesorios</v>
          </cell>
        </row>
        <row r="202">
          <cell r="A202" t="str">
            <v>Cinta aislante</v>
          </cell>
        </row>
        <row r="203">
          <cell r="A203" t="str">
            <v>Cinta peligro</v>
          </cell>
        </row>
        <row r="204">
          <cell r="A204" t="str">
            <v xml:space="preserve">Cinta Teflón </v>
          </cell>
        </row>
        <row r="205">
          <cell r="A205" t="str">
            <v>Clavija de caucho 3 polos aérea</v>
          </cell>
        </row>
        <row r="206">
          <cell r="A206" t="str">
            <v>CLORO DESINFECTANTE</v>
          </cell>
        </row>
        <row r="207">
          <cell r="A207" t="str">
            <v>Codo 90º  CxC Sanitario 2"</v>
          </cell>
        </row>
        <row r="208">
          <cell r="A208" t="str">
            <v>Codo 90º  CxC Sanitario 3"</v>
          </cell>
        </row>
        <row r="209">
          <cell r="A209" t="str">
            <v>Codo 90º  CxC Sanitario 4"</v>
          </cell>
        </row>
        <row r="210">
          <cell r="A210" t="str">
            <v>Codo 90º 1/4 CxC 3"</v>
          </cell>
        </row>
        <row r="211">
          <cell r="A211" t="str">
            <v>Codo 90º 1/4 CxC 4"</v>
          </cell>
        </row>
        <row r="212">
          <cell r="A212" t="str">
            <v>Codo 90º Pres.PVC 1 1/2"</v>
          </cell>
        </row>
        <row r="213">
          <cell r="A213" t="str">
            <v>Codo 90º Pres.PVC 1"</v>
          </cell>
        </row>
        <row r="214">
          <cell r="A214" t="str">
            <v>Codo 90º Pres.PVC 1/2"</v>
          </cell>
        </row>
        <row r="215">
          <cell r="A215" t="str">
            <v>Codo 90º Pres.PVC 2"</v>
          </cell>
        </row>
        <row r="216">
          <cell r="A216" t="str">
            <v>Codo 90º Pres.PVC 3/4"</v>
          </cell>
        </row>
        <row r="217">
          <cell r="A217" t="str">
            <v>Codo bajante 90º PVC rectangular</v>
          </cell>
        </row>
        <row r="218">
          <cell r="A218" t="str">
            <v>Codo H.G: 1"</v>
          </cell>
        </row>
        <row r="219">
          <cell r="A219" t="str">
            <v>Codo H.G: 1. 1/2"</v>
          </cell>
        </row>
        <row r="220">
          <cell r="A220" t="str">
            <v>Codo H.G: 1/2"</v>
          </cell>
        </row>
        <row r="221">
          <cell r="A221" t="str">
            <v>Codo PVC-P 1/2"</v>
          </cell>
        </row>
        <row r="222">
          <cell r="A222" t="str">
            <v>Codo PVC-P 3/4"</v>
          </cell>
        </row>
        <row r="223">
          <cell r="A223" t="str">
            <v>Codo PVC-S  22,5º</v>
          </cell>
        </row>
        <row r="224">
          <cell r="A224" t="str">
            <v>Concreto de 2,000 p.s.i.</v>
          </cell>
        </row>
        <row r="225">
          <cell r="A225" t="str">
            <v>Concreto de 2,500 p.s.i.</v>
          </cell>
        </row>
        <row r="226">
          <cell r="A226" t="str">
            <v>Concreto de 3,000 p.s.i.</v>
          </cell>
        </row>
        <row r="227">
          <cell r="A227" t="str">
            <v>Concreto de 3,000 p.s.i., premezclado y  bombeado</v>
          </cell>
        </row>
        <row r="228">
          <cell r="A228" t="str">
            <v>Concreto de 3,500 p.s.i.</v>
          </cell>
        </row>
        <row r="229">
          <cell r="A229" t="str">
            <v>Concreto de 4,000 p.s.i.</v>
          </cell>
        </row>
        <row r="230">
          <cell r="A230" t="str">
            <v>Conector para varilla cooper weld</v>
          </cell>
        </row>
        <row r="231">
          <cell r="A231" t="str">
            <v>Contador electrónico bifásico</v>
          </cell>
        </row>
        <row r="232">
          <cell r="A232" t="str">
            <v>Contador electrónico Trifásico</v>
          </cell>
        </row>
        <row r="233">
          <cell r="A233" t="str">
            <v>Coraza PVC de 1/2"</v>
          </cell>
        </row>
        <row r="234">
          <cell r="A234" t="str">
            <v>Cortacircuito de cañuela</v>
          </cell>
        </row>
        <row r="235">
          <cell r="A235" t="str">
            <v>Cortafrío</v>
          </cell>
        </row>
        <row r="236">
          <cell r="A236" t="str">
            <v>Cruceta de 1.50</v>
          </cell>
        </row>
        <row r="237">
          <cell r="A237" t="str">
            <v>Curva conduit PVC 1"</v>
          </cell>
        </row>
        <row r="238">
          <cell r="A238" t="str">
            <v>Curva conduit PVC 1/2"</v>
          </cell>
        </row>
        <row r="239">
          <cell r="A239" t="str">
            <v>Curva conduit PVC 1-1/2"</v>
          </cell>
        </row>
        <row r="240">
          <cell r="A240" t="str">
            <v>Curva conduit PVC 3/4"</v>
          </cell>
        </row>
        <row r="241">
          <cell r="A241" t="str">
            <v>Curva galvanizada de 1 1/2"</v>
          </cell>
        </row>
        <row r="242">
          <cell r="A242" t="str">
            <v>Curva galvanizada de 1 1/4"</v>
          </cell>
        </row>
        <row r="243">
          <cell r="A243" t="str">
            <v>Curva galvanizada de 1"</v>
          </cell>
        </row>
        <row r="244">
          <cell r="A244" t="str">
            <v>Derivación luminaria con empalme y cable encauchetado</v>
          </cell>
        </row>
        <row r="245">
          <cell r="A245" t="str">
            <v>Desagüe automatico lavamanos</v>
          </cell>
        </row>
        <row r="246">
          <cell r="A246" t="str">
            <v>Detergentes, ácidos</v>
          </cell>
        </row>
        <row r="247">
          <cell r="A247" t="str">
            <v>Diagonal</v>
          </cell>
        </row>
        <row r="248">
          <cell r="A248" t="str">
            <v>Disolvente Thinner</v>
          </cell>
        </row>
        <row r="249">
          <cell r="A249" t="str">
            <v>Divisor Ref ALN - 546</v>
          </cell>
        </row>
        <row r="250">
          <cell r="A250" t="str">
            <v>Domo acrílico</v>
          </cell>
        </row>
        <row r="251">
          <cell r="A251" t="str">
            <v xml:space="preserve">Ducha  sencilla incluye accesorios </v>
          </cell>
        </row>
        <row r="252">
          <cell r="A252" t="str">
            <v>Durmiente abarco 4M</v>
          </cell>
        </row>
        <row r="253">
          <cell r="A253" t="str">
            <v>Durmiente ordinario 3 m</v>
          </cell>
        </row>
        <row r="254">
          <cell r="A254" t="str">
            <v>Empaque Triangular Caucho</v>
          </cell>
        </row>
        <row r="255">
          <cell r="A255" t="str">
            <v>Encauchetado 3x16</v>
          </cell>
        </row>
        <row r="256">
          <cell r="A256" t="str">
            <v>Enchape de mesón en madera Cedro</v>
          </cell>
        </row>
        <row r="257">
          <cell r="A257" t="str">
            <v>Encofroil MET- Desmoldante Cast Off</v>
          </cell>
        </row>
        <row r="258">
          <cell r="A258" t="str">
            <v>Escuadra metálica para anclaje</v>
          </cell>
        </row>
        <row r="259">
          <cell r="A259" t="str">
            <v>Esfumado 20,5 x 20,5</v>
          </cell>
        </row>
        <row r="260">
          <cell r="A260" t="str">
            <v>Esmalte epoxico Epoxibler 2 componentes</v>
          </cell>
        </row>
        <row r="261">
          <cell r="A261" t="str">
            <v>Esmalte mate supersintético</v>
          </cell>
        </row>
        <row r="262">
          <cell r="A262" t="str">
            <v>Esmalte sintético para señalización</v>
          </cell>
        </row>
        <row r="263">
          <cell r="A263" t="str">
            <v>Esmalte sintético Pintulux</v>
          </cell>
        </row>
        <row r="264">
          <cell r="A264" t="str">
            <v>Esmalte sobre reja</v>
          </cell>
        </row>
        <row r="265">
          <cell r="A265" t="str">
            <v>Espárrago para anclaje</v>
          </cell>
        </row>
        <row r="266">
          <cell r="A266" t="str">
            <v>Espejo biselado de 4 mm</v>
          </cell>
        </row>
        <row r="267">
          <cell r="A267" t="str">
            <v>Estaca madera para replanteo</v>
          </cell>
        </row>
        <row r="268">
          <cell r="A268" t="str">
            <v xml:space="preserve">Estuco </v>
          </cell>
        </row>
        <row r="269">
          <cell r="A269" t="str">
            <v xml:space="preserve">Falleba </v>
          </cell>
        </row>
        <row r="270">
          <cell r="A270" t="str">
            <v>Falleba con portacandado</v>
          </cell>
        </row>
        <row r="271">
          <cell r="A271" t="str">
            <v>Flotador 3/4 plg - bronce, incluye accesorios</v>
          </cell>
        </row>
        <row r="272">
          <cell r="A272" t="str">
            <v>Flotador mecánico 1" Incluye accesorios</v>
          </cell>
        </row>
        <row r="273">
          <cell r="A273" t="str">
            <v>Fluorescente 2x32 bajo consumo</v>
          </cell>
        </row>
        <row r="274">
          <cell r="A274" t="str">
            <v>Fotocelda para luminaria en poste</v>
          </cell>
        </row>
        <row r="275">
          <cell r="A275" t="str">
            <v xml:space="preserve">Gancho galvanizado con platina </v>
          </cell>
        </row>
        <row r="276">
          <cell r="A276" t="str">
            <v>Gancho para canaleta 90 madera</v>
          </cell>
        </row>
        <row r="277">
          <cell r="A277" t="str">
            <v>Gancho teja eternit 150mm</v>
          </cell>
        </row>
        <row r="278">
          <cell r="A278" t="str">
            <v>Gancho teja eternit 55mm</v>
          </cell>
        </row>
        <row r="279">
          <cell r="A279" t="str">
            <v>Gancho Tensor GalvanizadoTipo comercial 5/16 x 4 1/4"</v>
          </cell>
        </row>
        <row r="280">
          <cell r="A280" t="str">
            <v>Geotextil NT 1600</v>
          </cell>
        </row>
        <row r="281">
          <cell r="A281" t="str">
            <v>Geotextil Tejido 1700</v>
          </cell>
        </row>
        <row r="282">
          <cell r="A282" t="str">
            <v>Grafil 6 mm</v>
          </cell>
        </row>
        <row r="283">
          <cell r="A283" t="str">
            <v>Grafil 8 mm</v>
          </cell>
        </row>
        <row r="284">
          <cell r="A284" t="str">
            <v>Granito No.2</v>
          </cell>
        </row>
        <row r="285">
          <cell r="A285" t="str">
            <v>Granito Pulido para mesones</v>
          </cell>
        </row>
        <row r="286">
          <cell r="A286" t="str">
            <v>Gravilla de rio (viaje 5 m3)</v>
          </cell>
        </row>
        <row r="287">
          <cell r="A287" t="str">
            <v>Gravilla mona Nº 2</v>
          </cell>
        </row>
        <row r="288">
          <cell r="A288" t="str">
            <v>Griferia Lavaplatos sencilla metal cromo</v>
          </cell>
        </row>
        <row r="289">
          <cell r="A289" t="str">
            <v>Grúa</v>
          </cell>
        </row>
        <row r="290">
          <cell r="A290" t="str">
            <v>Guardaescoba granito  7 X 33</v>
          </cell>
        </row>
        <row r="291">
          <cell r="A291" t="str">
            <v>Guardaescoba granito pulido media caña; tipo alfa</v>
          </cell>
        </row>
        <row r="292">
          <cell r="A292" t="str">
            <v>Guaya 1/8"</v>
          </cell>
        </row>
        <row r="293">
          <cell r="A293" t="str">
            <v>Hebilla bandit 3/8"</v>
          </cell>
        </row>
        <row r="294">
          <cell r="A294" t="str">
            <v>Hidrosello Canal Amazonas</v>
          </cell>
        </row>
        <row r="295">
          <cell r="A295" t="str">
            <v>Hierro cuadrado 9 mm</v>
          </cell>
        </row>
        <row r="296">
          <cell r="A296" t="str">
            <v>Hoja puerta triplex 0,81</v>
          </cell>
        </row>
        <row r="297">
          <cell r="A297" t="str">
            <v>Hoja puerta triplex 4mm.(2x1). Entamborada. Estructura ancho=0.10 m., espesor 4cm.</v>
          </cell>
        </row>
        <row r="298">
          <cell r="A298" t="str">
            <v>Icopor</v>
          </cell>
        </row>
        <row r="299">
          <cell r="A299" t="str">
            <v>Instalación Acometidad Sanitaria - Baños inc Mat.</v>
          </cell>
        </row>
        <row r="300">
          <cell r="A300" t="str">
            <v>Interruptor doble</v>
          </cell>
        </row>
        <row r="301">
          <cell r="A301" t="str">
            <v>Interruptor sencillo</v>
          </cell>
        </row>
        <row r="302">
          <cell r="A302" t="str">
            <v>Interruptor sencillo + tomacorriente con polo a tierra</v>
          </cell>
        </row>
        <row r="303">
          <cell r="A303" t="str">
            <v>Interruptor triple</v>
          </cell>
        </row>
        <row r="304">
          <cell r="A304" t="str">
            <v>Juego conx. Tanque</v>
          </cell>
        </row>
        <row r="305">
          <cell r="A305" t="str">
            <v>Ladrillo prensado Santa Fe</v>
          </cell>
        </row>
        <row r="306">
          <cell r="A306" t="str">
            <v>Ladrillo rejilla</v>
          </cell>
        </row>
        <row r="307">
          <cell r="A307" t="str">
            <v>Ladrillo tolete común</v>
          </cell>
        </row>
        <row r="308">
          <cell r="A308" t="str">
            <v>Ladrillo tolete estructural, color según especificaciones arquitectónicas, propias del proyecto (visto 2 caras)</v>
          </cell>
        </row>
        <row r="309">
          <cell r="A309" t="str">
            <v>Ladrillo tolete recocido</v>
          </cell>
        </row>
        <row r="310">
          <cell r="A310" t="str">
            <v>Lamina Cold-Rolled Cal. 18 - M2</v>
          </cell>
        </row>
        <row r="311">
          <cell r="A311" t="str">
            <v>Lamina Cold-Rolled Cal. 20</v>
          </cell>
        </row>
        <row r="312">
          <cell r="A312" t="str">
            <v>Lamina Cold-Rolled Cal.18  1,2 x 2,4 m</v>
          </cell>
        </row>
        <row r="313">
          <cell r="A313" t="str">
            <v>Lámina galvanizada Cal 18</v>
          </cell>
        </row>
        <row r="314">
          <cell r="A314" t="str">
            <v>Lamina galvanizada cal.20</v>
          </cell>
        </row>
        <row r="315">
          <cell r="A315" t="str">
            <v>Lámina lisa Aluminio e=3mm</v>
          </cell>
        </row>
        <row r="316">
          <cell r="A316" t="str">
            <v>Lámpara fluorescente 2 x 32 - T 8</v>
          </cell>
        </row>
        <row r="317">
          <cell r="A317" t="str">
            <v xml:space="preserve">Lámpara Fluorescente 2 x 48" </v>
          </cell>
        </row>
        <row r="318">
          <cell r="A318" t="str">
            <v>Lavamanos  de colgar blanco</v>
          </cell>
        </row>
        <row r="319">
          <cell r="A319" t="str">
            <v>Lavamanos de sobreponer blanco</v>
          </cell>
        </row>
        <row r="320">
          <cell r="A320" t="str">
            <v>Lavaplatos de empotrar acero inoxidable 35x50</v>
          </cell>
        </row>
        <row r="321">
          <cell r="A321" t="str">
            <v>Limpiador PVC 1/8</v>
          </cell>
        </row>
        <row r="322">
          <cell r="A322" t="str">
            <v>Llave individual para lavamanos</v>
          </cell>
        </row>
        <row r="323">
          <cell r="A323" t="str">
            <v>Llave terminal 1/2" - cromada , incluye adaptadores</v>
          </cell>
        </row>
        <row r="324">
          <cell r="A324" t="str">
            <v>Lona Verde</v>
          </cell>
        </row>
        <row r="325">
          <cell r="A325" t="str">
            <v>Lubricante de silicona Canal y Bajante Amazonas</v>
          </cell>
        </row>
        <row r="326">
          <cell r="A326" t="str">
            <v>Luminaria de sodio cerrada 125W 208W</v>
          </cell>
        </row>
        <row r="327">
          <cell r="A327" t="str">
            <v>Luminaria de sodio cerrada 70W 208W</v>
          </cell>
        </row>
        <row r="328">
          <cell r="A328" t="str">
            <v>Malla con vena</v>
          </cell>
        </row>
        <row r="329">
          <cell r="A329" t="str">
            <v>Malla electrosoldada D 4 x 4 mm y Separación 15 x 25 cm</v>
          </cell>
        </row>
        <row r="330">
          <cell r="A330" t="str">
            <v>Malla Eslabonada galvanizada Cal 12 huecos de 1/12 x  1/2 plg</v>
          </cell>
        </row>
        <row r="331">
          <cell r="A331" t="str">
            <v>Malla para gaviones</v>
          </cell>
        </row>
        <row r="332">
          <cell r="A332" t="str">
            <v>Malla tipo gallinero</v>
          </cell>
        </row>
        <row r="333">
          <cell r="A333" t="str">
            <v xml:space="preserve">Mallas electrosoldadas </v>
          </cell>
        </row>
        <row r="334">
          <cell r="A334" t="str">
            <v>Manija</v>
          </cell>
        </row>
        <row r="335">
          <cell r="A335" t="str">
            <v xml:space="preserve">Manija para ventana de aluminio </v>
          </cell>
        </row>
        <row r="336">
          <cell r="A336" t="str">
            <v>Maniobra de corte</v>
          </cell>
        </row>
        <row r="337">
          <cell r="A337" t="str">
            <v>Manto Asfaltico con foil de aluminio</v>
          </cell>
        </row>
        <row r="338">
          <cell r="A338" t="str">
            <v>Marco para caja doble</v>
          </cell>
        </row>
        <row r="339">
          <cell r="A339" t="str">
            <v>Marco para caja sencilla</v>
          </cell>
        </row>
        <row r="340">
          <cell r="A340" t="str">
            <v>Marco puerta de seguridad Cal.18</v>
          </cell>
        </row>
        <row r="341">
          <cell r="A341" t="str">
            <v>Marco puerta lámina 1.00. Lám.Cal.18</v>
          </cell>
        </row>
        <row r="342">
          <cell r="A342" t="str">
            <v>Marco puerta lámina Cold rolled Cal 18</v>
          </cell>
        </row>
        <row r="343">
          <cell r="A343" t="str">
            <v>Marco ventana</v>
          </cell>
        </row>
        <row r="344">
          <cell r="A344" t="str">
            <v>Marco y tapa para caja de inspección de  0,30 x 0,30 mts</v>
          </cell>
        </row>
        <row r="345">
          <cell r="A345" t="str">
            <v>Marco y tapa para cámara de inspección CS274</v>
          </cell>
        </row>
        <row r="346">
          <cell r="A346" t="str">
            <v>Marco y tapa para cámara de inspección CS275</v>
          </cell>
        </row>
        <row r="347">
          <cell r="A347" t="str">
            <v>Marmolina</v>
          </cell>
        </row>
        <row r="348">
          <cell r="A348" t="str">
            <v>Medidor de agua 1/2"</v>
          </cell>
        </row>
        <row r="349">
          <cell r="A349" t="str">
            <v>Medidor de luz Trifásico</v>
          </cell>
        </row>
        <row r="350">
          <cell r="A350" t="str">
            <v>Mesón acero inoxidable Cal.16. Dim.(0.60 x 0.85).</v>
          </cell>
        </row>
        <row r="351">
          <cell r="A351" t="str">
            <v>Mesón acero inoxidable Cal.16. Dim.(0.76 x 1.02).</v>
          </cell>
        </row>
        <row r="352">
          <cell r="A352" t="str">
            <v>Mesón acero inoxidable Cal.16. Dim.(0.90 x 2.95).</v>
          </cell>
        </row>
        <row r="353">
          <cell r="A353" t="str">
            <v>Mesón acero inoxidable Cal.16. Dim.(1.30 x 4.15).</v>
          </cell>
        </row>
        <row r="354">
          <cell r="A354" t="str">
            <v>Mortero 1:3</v>
          </cell>
        </row>
        <row r="355">
          <cell r="A355" t="str">
            <v>Mortero 1:3 impermeabilizado</v>
          </cell>
        </row>
        <row r="356">
          <cell r="A356" t="str">
            <v>Mortero 1:4</v>
          </cell>
        </row>
        <row r="357">
          <cell r="A357" t="str">
            <v>Mortero 1:4 impermeabilizado</v>
          </cell>
        </row>
        <row r="358">
          <cell r="A358" t="str">
            <v>Mortero 1:5</v>
          </cell>
        </row>
        <row r="359">
          <cell r="A359" t="str">
            <v>Mortero 1:7</v>
          </cell>
        </row>
        <row r="360">
          <cell r="A360" t="str">
            <v>Mortero de pega 1:4 e=1,5 cm</v>
          </cell>
        </row>
        <row r="361">
          <cell r="A361" t="str">
            <v xml:space="preserve">Mortero de relleno 1:4 </v>
          </cell>
        </row>
        <row r="362">
          <cell r="A362" t="str">
            <v>Multiamperímetro</v>
          </cell>
        </row>
        <row r="363">
          <cell r="A363" t="str">
            <v>Niple H.G. 1/2 " x 0,10 m</v>
          </cell>
        </row>
        <row r="364">
          <cell r="A364" t="str">
            <v>Niple H.G. 1/2 " x 0,20 m</v>
          </cell>
        </row>
        <row r="365">
          <cell r="A365" t="str">
            <v>Orinal Mediano  blanco primera calidad,   incluye griferia tradicional cromo  tipo grival  o similar y accesorios</v>
          </cell>
        </row>
        <row r="366">
          <cell r="A366" t="str">
            <v>Pabmeril pliego</v>
          </cell>
        </row>
        <row r="367">
          <cell r="A367" t="str">
            <v>Paral de Madera 3m</v>
          </cell>
        </row>
        <row r="368">
          <cell r="A368" t="str">
            <v>Paral en tubo metalico seccion cuadra de 1 1/2" cal. 18</v>
          </cell>
        </row>
        <row r="369">
          <cell r="A369" t="str">
            <v>Pararayos</v>
          </cell>
        </row>
        <row r="370">
          <cell r="A370" t="str">
            <v>Pegacor blanco</v>
          </cell>
        </row>
        <row r="371">
          <cell r="A371" t="str">
            <v xml:space="preserve">Peinazo </v>
          </cell>
        </row>
        <row r="372">
          <cell r="A372" t="str">
            <v>Percha de 2 puestos BT</v>
          </cell>
        </row>
        <row r="373">
          <cell r="A373" t="str">
            <v>Percha de 3 puestos BT</v>
          </cell>
        </row>
        <row r="374">
          <cell r="A374" t="str">
            <v>Percha de 4 puestos BT</v>
          </cell>
        </row>
        <row r="375">
          <cell r="A375" t="str">
            <v>Percha galvanizada de 1 puesto</v>
          </cell>
        </row>
        <row r="376">
          <cell r="A376" t="str">
            <v>Perfil ALN 1101</v>
          </cell>
        </row>
        <row r="377">
          <cell r="A377" t="str">
            <v>Perfil ALN 1102</v>
          </cell>
        </row>
        <row r="378">
          <cell r="A378" t="str">
            <v>Perfil ALN 167</v>
          </cell>
        </row>
        <row r="379">
          <cell r="A379" t="str">
            <v>Perfil ALN 173</v>
          </cell>
        </row>
        <row r="380">
          <cell r="A380" t="str">
            <v>Perfil ALN 174</v>
          </cell>
        </row>
        <row r="381">
          <cell r="A381" t="str">
            <v>Perfil ALN 175</v>
          </cell>
        </row>
        <row r="382">
          <cell r="A382" t="str">
            <v>Perfil ALN 176</v>
          </cell>
        </row>
        <row r="383">
          <cell r="A383" t="str">
            <v>Perfil ALN 177</v>
          </cell>
        </row>
        <row r="384">
          <cell r="A384" t="str">
            <v>Perfil ALN 219</v>
          </cell>
        </row>
        <row r="385">
          <cell r="A385" t="str">
            <v>Perfil ALN 292</v>
          </cell>
        </row>
        <row r="386">
          <cell r="A386" t="str">
            <v>Perfil ALN 312</v>
          </cell>
        </row>
        <row r="387">
          <cell r="A387" t="str">
            <v>Perfil ALN 313</v>
          </cell>
        </row>
        <row r="388">
          <cell r="A388" t="str">
            <v>Perfil ALN 314</v>
          </cell>
        </row>
        <row r="389">
          <cell r="A389" t="str">
            <v>Perfil ALN 315</v>
          </cell>
        </row>
        <row r="390">
          <cell r="A390" t="str">
            <v>Perfil ALN 682</v>
          </cell>
        </row>
        <row r="391">
          <cell r="A391" t="str">
            <v>Perfil ALN 876</v>
          </cell>
        </row>
        <row r="392">
          <cell r="A392" t="str">
            <v>Perfil ALN 877</v>
          </cell>
        </row>
        <row r="393">
          <cell r="A393" t="str">
            <v>Perfil ALN 879</v>
          </cell>
        </row>
        <row r="394">
          <cell r="A394" t="str">
            <v>Perfil ALN 937</v>
          </cell>
        </row>
        <row r="395">
          <cell r="A395" t="str">
            <v>Perfil ALN-545</v>
          </cell>
        </row>
        <row r="396">
          <cell r="A396" t="str">
            <v>Perfil aluminio T094 de 3 x 1" (72 X 21 mm)</v>
          </cell>
        </row>
        <row r="397">
          <cell r="A397" t="str">
            <v>Perfil aluminio tubular 3 x 1" x 1/2"  T-095 - 1 aleta</v>
          </cell>
        </row>
        <row r="398">
          <cell r="A398" t="str">
            <v>Perfil aluminio tubular con aletas cuad. 1" doble aleta divisor  T-078.</v>
          </cell>
        </row>
        <row r="399">
          <cell r="A399" t="str">
            <v>Perfil ASTM A 500 grado C 60 x 40 x 2 MM</v>
          </cell>
        </row>
        <row r="400">
          <cell r="A400" t="str">
            <v>Perfil en aluminio 1/2" x 1/2"</v>
          </cell>
        </row>
        <row r="401">
          <cell r="A401" t="str">
            <v>Perfil para cubierta PHR C</v>
          </cell>
        </row>
        <row r="402">
          <cell r="A402" t="str">
            <v>Perfil PHR - PAG 160 X 60 - 1,5 MM</v>
          </cell>
        </row>
        <row r="403">
          <cell r="A403" t="str">
            <v>Perfil PHR C - 220 x 80  2,5 mm</v>
          </cell>
        </row>
        <row r="404">
          <cell r="A404" t="str">
            <v>Perfil T04</v>
          </cell>
        </row>
        <row r="405">
          <cell r="A405" t="str">
            <v>Perno 1/2" Alt.Vel..1 3/4"</v>
          </cell>
        </row>
        <row r="406">
          <cell r="A406" t="str">
            <v>Perno de expansión 3" x 3/8"</v>
          </cell>
        </row>
        <row r="407">
          <cell r="A407" t="str">
            <v>Pernos</v>
          </cell>
        </row>
        <row r="408">
          <cell r="A408" t="str">
            <v>Pernos 3x8"</v>
          </cell>
        </row>
        <row r="409">
          <cell r="A409" t="str">
            <v>Perros de 1/8"</v>
          </cell>
        </row>
        <row r="410">
          <cell r="A410" t="str">
            <v>Piedra media zonga</v>
          </cell>
        </row>
        <row r="411">
          <cell r="A411" t="str">
            <v>Pintura Koraza plastica</v>
          </cell>
        </row>
        <row r="412">
          <cell r="A412" t="str">
            <v xml:space="preserve">Pintura Wash Primer </v>
          </cell>
        </row>
        <row r="413">
          <cell r="A413" t="str">
            <v>Pirlan en madera para dilatación</v>
          </cell>
        </row>
        <row r="414">
          <cell r="A414" t="str">
            <v>Pisavidrio Ref ALN - 544</v>
          </cell>
        </row>
        <row r="415">
          <cell r="A415" t="str">
            <v>Pivote puerta metálica</v>
          </cell>
        </row>
        <row r="416">
          <cell r="A416" t="str">
            <v>Planchón - cedro macho (.15 x .04 x 3)</v>
          </cell>
        </row>
        <row r="417">
          <cell r="A417" t="str">
            <v>Planchón ordinario 4 metros</v>
          </cell>
        </row>
        <row r="418">
          <cell r="A418" t="str">
            <v>Platina  de 0,12 x 0,12 x 1/16" perforada</v>
          </cell>
        </row>
        <row r="419">
          <cell r="A419" t="str">
            <v>Platina 1 1/2"x 3/16</v>
          </cell>
        </row>
        <row r="420">
          <cell r="A420" t="str">
            <v>Platina 1"x 3/16"</v>
          </cell>
        </row>
        <row r="421">
          <cell r="A421" t="str">
            <v>Platina 3/16" de 0,06 x 0,13 mts</v>
          </cell>
        </row>
        <row r="422">
          <cell r="A422" t="str">
            <v>Platina anclaje muro de 0,12x0,12x1/16"</v>
          </cell>
        </row>
        <row r="423">
          <cell r="A423" t="str">
            <v>Platina para soporte abrazadera en U</v>
          </cell>
        </row>
        <row r="424">
          <cell r="A424" t="str">
            <v>Poceta para laboratorios en acero inoxidable de 0,50 x 0,35 mts. De empotrar con un hueco</v>
          </cell>
        </row>
        <row r="425">
          <cell r="A425" t="str">
            <v>Polietileno Cal 6</v>
          </cell>
        </row>
        <row r="426">
          <cell r="A426" t="str">
            <v xml:space="preserve">Portacandado </v>
          </cell>
        </row>
        <row r="427">
          <cell r="A427" t="str">
            <v>Poste en concreto de 10 metros 510 kl</v>
          </cell>
        </row>
        <row r="428">
          <cell r="A428" t="str">
            <v>Poste en concreto de 10 metros 750 kl</v>
          </cell>
        </row>
        <row r="429">
          <cell r="A429" t="str">
            <v>Poste en concreto de 12 metros 1050 kl</v>
          </cell>
        </row>
        <row r="430">
          <cell r="A430" t="str">
            <v>Poste en concreto de 12 metros 510 kl</v>
          </cell>
        </row>
        <row r="431">
          <cell r="A431" t="str">
            <v>Poste en concreto de 12 metros 750 kl</v>
          </cell>
        </row>
        <row r="432">
          <cell r="A432" t="str">
            <v>Poste en concreto de 8 metros Tipo AP</v>
          </cell>
        </row>
        <row r="433">
          <cell r="A433" t="str">
            <v>Pretales</v>
          </cell>
        </row>
        <row r="434">
          <cell r="A434" t="str">
            <v>Protector escalera (pirlan en bronce angosto)</v>
          </cell>
        </row>
        <row r="435">
          <cell r="A435" t="str">
            <v>Puentes de empalme</v>
          </cell>
        </row>
        <row r="436">
          <cell r="A436" t="str">
            <v>Puerta  Baños y duchas, en aluminio y lámina galvanizada Anolok</v>
          </cell>
        </row>
        <row r="437">
          <cell r="A437" t="str">
            <v xml:space="preserve">Puerta  para ducha, en vidrio,  incoloro, templado, de e = 6 mm, incluye herrajes y accesorios de h = 1,80 mts  y 0,65 mts </v>
          </cell>
        </row>
        <row r="438">
          <cell r="A438" t="str">
            <v>Puerta Baño Minusvalidos</v>
          </cell>
        </row>
        <row r="439">
          <cell r="A439" t="str">
            <v>Puerta económica Pizano 1.00. Triplex e=4mm.</v>
          </cell>
        </row>
        <row r="440">
          <cell r="A440" t="str">
            <v>Puerta sistema constructivo PVC de 0,62 x 1,60 m</v>
          </cell>
        </row>
        <row r="441">
          <cell r="A441" t="str">
            <v>Puntilla con cabeza 2"</v>
          </cell>
        </row>
        <row r="442">
          <cell r="A442" t="str">
            <v>Punto Agua fría PVC</v>
          </cell>
        </row>
        <row r="443">
          <cell r="A443" t="str">
            <v>Punto desagüe PVC 3" y  4"</v>
          </cell>
        </row>
        <row r="444">
          <cell r="A444" t="str">
            <v>Punto Eléctrico</v>
          </cell>
        </row>
        <row r="445">
          <cell r="A445" t="str">
            <v>Rajón, 4" a 15"</v>
          </cell>
        </row>
        <row r="446">
          <cell r="A446" t="str">
            <v xml:space="preserve">Recebo  </v>
          </cell>
        </row>
        <row r="447">
          <cell r="A447" t="str">
            <v>Recebo comun</v>
          </cell>
        </row>
        <row r="448">
          <cell r="A448" t="str">
            <v>Registro  de cortina R &amp; W 1 1/2" italiano; inlcuye accesorios</v>
          </cell>
        </row>
        <row r="449">
          <cell r="A449" t="str">
            <v>Registro de corte de 1/2"</v>
          </cell>
        </row>
        <row r="450">
          <cell r="A450" t="str">
            <v>Registro de cortina 1/2 R &amp; W italiano ; incluye accesorios</v>
          </cell>
        </row>
        <row r="451">
          <cell r="A451" t="str">
            <v>Registro de cortina R &amp; w 1 1/4" italiano; incluye accesorios</v>
          </cell>
        </row>
        <row r="452">
          <cell r="A452" t="str">
            <v>Registro de cortina R&amp;W italiano de   1"; incluye accesorios</v>
          </cell>
        </row>
        <row r="453">
          <cell r="A453" t="str">
            <v>Registro de cortina Roscado liviano  Ref. 272 A Red &amp; White 2"; incluye accesorios</v>
          </cell>
        </row>
        <row r="454">
          <cell r="A454" t="str">
            <v>Registro R&amp;W  de cortina de  3/4" italiano; inlcuye accesorios</v>
          </cell>
        </row>
        <row r="455">
          <cell r="A455" t="str">
            <v>Rejilla tragante  cupula aluminio 5x3"</v>
          </cell>
        </row>
        <row r="456">
          <cell r="A456" t="str">
            <v>Rejilla tragante  cupula aluminio 6x4"</v>
          </cell>
        </row>
        <row r="457">
          <cell r="A457" t="str">
            <v>Rejilla Ventilación plastica de 0,20 x 0,20 mts.</v>
          </cell>
        </row>
        <row r="458">
          <cell r="A458" t="str">
            <v>Remaches Pop</v>
          </cell>
        </row>
        <row r="459">
          <cell r="A459" t="str">
            <v>Remate  Lateral Superior para cubierta trapezoidal, en acero y con foil de aluminio de 0,24 x 2 mts</v>
          </cell>
        </row>
        <row r="460">
          <cell r="A460" t="str">
            <v>Repisa ordinaria 3 metros</v>
          </cell>
        </row>
        <row r="461">
          <cell r="A461" t="str">
            <v>Roseta de porcelana</v>
          </cell>
        </row>
        <row r="462">
          <cell r="A462" t="str">
            <v>Sanitario Acuacer</v>
          </cell>
        </row>
        <row r="463">
          <cell r="A463" t="str">
            <v>Sanitario institucional blanco, primeras; incluye griferia grival o similar y/o superior en calidad  y  accesorios</v>
          </cell>
        </row>
        <row r="464">
          <cell r="A464" t="str">
            <v>Sanitario para discapacitados, blanco primera calidad, incluye accesorios</v>
          </cell>
        </row>
        <row r="465">
          <cell r="A465" t="str">
            <v>Sellante de cobre de alta</v>
          </cell>
        </row>
        <row r="466">
          <cell r="A466" t="str">
            <v>SIFóN 135º PVC-S 3" C x E</v>
          </cell>
        </row>
        <row r="467">
          <cell r="A467" t="str">
            <v>SIFóN 135º PVC-S 4" C x E</v>
          </cell>
        </row>
        <row r="468">
          <cell r="A468" t="str">
            <v>SIFóN 180º PVC-S 2" Cx C</v>
          </cell>
        </row>
        <row r="469">
          <cell r="A469" t="str">
            <v xml:space="preserve">Sika Anchorfix-4 600 cc </v>
          </cell>
        </row>
        <row r="470">
          <cell r="A470" t="str">
            <v>Sika-1 Imp.Integral</v>
          </cell>
        </row>
        <row r="471">
          <cell r="A471" t="str">
            <v>Silicona liquida 300 ML</v>
          </cell>
        </row>
        <row r="472">
          <cell r="A472" t="str">
            <v>Silicona transparente</v>
          </cell>
        </row>
        <row r="473">
          <cell r="A473" t="str">
            <v>Sistema corredizo metálico</v>
          </cell>
        </row>
        <row r="474">
          <cell r="A474" t="str">
            <v>Soldadura 95-5, plata</v>
          </cell>
        </row>
        <row r="475">
          <cell r="A475" t="str">
            <v>Soldadura de estaño P/Cobre</v>
          </cell>
        </row>
        <row r="476">
          <cell r="A476" t="str">
            <v>Soldadura elect.004-3/23"</v>
          </cell>
        </row>
        <row r="477">
          <cell r="A477" t="str">
            <v>Soldadura PVC 1/8</v>
          </cell>
        </row>
        <row r="478">
          <cell r="A478" t="str">
            <v>Soldadura PVC liquida 1/4</v>
          </cell>
        </row>
        <row r="479">
          <cell r="A479" t="str">
            <v>Soporte  bajante PVC rectangular</v>
          </cell>
        </row>
        <row r="480">
          <cell r="A480" t="str">
            <v>Soporte Canal Amazonas</v>
          </cell>
        </row>
        <row r="481">
          <cell r="A481" t="str">
            <v>Soporte tipo U para tubo 1"</v>
          </cell>
        </row>
        <row r="482">
          <cell r="A482" t="str">
            <v>Soporte tipo U para tubo 1/2"</v>
          </cell>
        </row>
        <row r="483">
          <cell r="A483" t="str">
            <v>Soporte tipo U para tubo 3/4"</v>
          </cell>
        </row>
        <row r="484">
          <cell r="A484" t="str">
            <v>Subcontrato eléctrico</v>
          </cell>
        </row>
        <row r="485">
          <cell r="A485" t="str">
            <v>Suministro e instalación de Lavamanos de colgar blanco, primera calidad, incluye griferia y accesorios</v>
          </cell>
        </row>
        <row r="486">
          <cell r="A486" t="str">
            <v>Suplemento para caja 5800</v>
          </cell>
        </row>
        <row r="487">
          <cell r="A487" t="str">
            <v>T ventana</v>
          </cell>
        </row>
        <row r="488">
          <cell r="A488" t="str">
            <v>Tabla burra C Macho 0,28 - 3 mts</v>
          </cell>
        </row>
        <row r="489">
          <cell r="A489" t="str">
            <v>Tabla burra ordinario 0,30 - 3 mts</v>
          </cell>
        </row>
        <row r="490">
          <cell r="A490" t="str">
            <v>Tabla chapa-ordinario 0,10 - 3 mts</v>
          </cell>
        </row>
        <row r="491">
          <cell r="A491" t="str">
            <v>Tabla chapa-ordinario 0,30 - 3 mts</v>
          </cell>
        </row>
        <row r="492">
          <cell r="A492" t="str">
            <v>Tablemac (super T) 9 mm; 4 usos</v>
          </cell>
        </row>
        <row r="493">
          <cell r="A493" t="str">
            <v>Tablero 18 Circuitos con espacio para totalizador</v>
          </cell>
        </row>
        <row r="494">
          <cell r="A494" t="str">
            <v xml:space="preserve">Tablero bifasico TBC 24 circuitos </v>
          </cell>
        </row>
        <row r="495">
          <cell r="A495" t="str">
            <v>Tablero de 12 circuitos con puerta</v>
          </cell>
        </row>
        <row r="496">
          <cell r="A496" t="str">
            <v>Tablero de 18 circuitos con puerta</v>
          </cell>
        </row>
        <row r="497">
          <cell r="A497" t="str">
            <v>Tablero de 24 circuitos con puerta</v>
          </cell>
        </row>
        <row r="498">
          <cell r="A498" t="str">
            <v>Tablero de 36 circuitos con puerta</v>
          </cell>
        </row>
        <row r="499">
          <cell r="A499" t="str">
            <v>Tablero de 42 circuitos con puerta</v>
          </cell>
        </row>
        <row r="500">
          <cell r="A500" t="str">
            <v>Tablero en madera entamborada</v>
          </cell>
        </row>
        <row r="501">
          <cell r="A501" t="str">
            <v>Tablero TBP 16B con puerta y chapas plástico de 16 circuitos</v>
          </cell>
        </row>
        <row r="502">
          <cell r="A502" t="str">
            <v>Tablón  cuarto 26</v>
          </cell>
        </row>
        <row r="503">
          <cell r="A503" t="str">
            <v>Tablón Gres de 0,30 x 0,30</v>
          </cell>
        </row>
        <row r="504">
          <cell r="A504" t="str">
            <v>Taco terminal UNIP,HQP 30A</v>
          </cell>
        </row>
        <row r="505">
          <cell r="A505" t="str">
            <v>Tanque plástico 1000 lts</v>
          </cell>
        </row>
        <row r="506">
          <cell r="A506" t="str">
            <v>Tanque plástico 2000 lts</v>
          </cell>
        </row>
        <row r="507">
          <cell r="A507" t="str">
            <v>Tanque plástico 500 lts</v>
          </cell>
        </row>
        <row r="508">
          <cell r="A508" t="str">
            <v>Tanque plástico 5000 lts</v>
          </cell>
        </row>
        <row r="509">
          <cell r="A509" t="str">
            <v>Tapa ciega metálica para toma</v>
          </cell>
        </row>
        <row r="510">
          <cell r="A510" t="str">
            <v>Tapa Int Derecha Canal Amazonas</v>
          </cell>
        </row>
        <row r="511">
          <cell r="A511" t="str">
            <v>Tapa Int Izquierda Canal Amazonas</v>
          </cell>
        </row>
        <row r="512">
          <cell r="A512" t="str">
            <v>Tapa para caja A.P.</v>
          </cell>
        </row>
        <row r="513">
          <cell r="A513" t="str">
            <v>Tapa para caja de 30x30x5</v>
          </cell>
        </row>
        <row r="514">
          <cell r="A514" t="str">
            <v>Tapa para caja eléctrica</v>
          </cell>
        </row>
        <row r="515">
          <cell r="A515" t="str">
            <v>Tapa salida cordón caja octagonal</v>
          </cell>
        </row>
        <row r="516">
          <cell r="A516" t="str">
            <v>Tapaporos Nogal</v>
          </cell>
        </row>
        <row r="517">
          <cell r="A517" t="str">
            <v>Tapas 3x1"</v>
          </cell>
        </row>
        <row r="518">
          <cell r="A518" t="str">
            <v>TAPóN H.G. 1"</v>
          </cell>
        </row>
        <row r="519">
          <cell r="A519" t="str">
            <v>TAPóN H.G. 1/2"</v>
          </cell>
        </row>
        <row r="520">
          <cell r="A520" t="str">
            <v>TAPóN H.G. 3/4"</v>
          </cell>
        </row>
        <row r="521">
          <cell r="A521" t="str">
            <v>Tapon PVC 2" - Prueba</v>
          </cell>
        </row>
        <row r="522">
          <cell r="A522" t="str">
            <v>Tapon PVC 3" de prueba</v>
          </cell>
        </row>
        <row r="523">
          <cell r="A523" t="str">
            <v>Tapon PVC 4" - Prueba</v>
          </cell>
        </row>
        <row r="524">
          <cell r="A524" t="str">
            <v>Tapon PVC-P 1/2"</v>
          </cell>
        </row>
        <row r="525">
          <cell r="A525" t="str">
            <v>Tee 1 1/2" PVC - Presión</v>
          </cell>
        </row>
        <row r="526">
          <cell r="A526" t="str">
            <v>Tee 1 1/4 PVC - Presión</v>
          </cell>
        </row>
        <row r="527">
          <cell r="A527" t="str">
            <v>Tee 1" PVC - Presión</v>
          </cell>
        </row>
        <row r="528">
          <cell r="A528" t="str">
            <v>Tee 1/2" PVC - Presión</v>
          </cell>
        </row>
        <row r="529">
          <cell r="A529" t="str">
            <v>Tee 3/4"    PVC - Presión</v>
          </cell>
        </row>
        <row r="530">
          <cell r="A530" t="str">
            <v>Tee PVC-P 3/4" x 1/2"</v>
          </cell>
        </row>
        <row r="531">
          <cell r="A531" t="str">
            <v>Tee Sencilla 2" Sanitaria</v>
          </cell>
        </row>
        <row r="532">
          <cell r="A532" t="str">
            <v>Tee Sencilla 4" Sanitaria</v>
          </cell>
        </row>
        <row r="533">
          <cell r="A533" t="str">
            <v xml:space="preserve">Teflon </v>
          </cell>
        </row>
        <row r="534">
          <cell r="A534" t="str">
            <v xml:space="preserve">Teja Bioclimatica trapezoidal de e = 1,8 mm, con foil y lámina de acero, incluye traslapo </v>
          </cell>
        </row>
        <row r="535">
          <cell r="A535" t="str">
            <v xml:space="preserve">Teja Bioclimatica trapezoidal de e = 1,8 mm, Marina con foil y lámina de acero, incluye traslapo </v>
          </cell>
        </row>
        <row r="536">
          <cell r="A536" t="str">
            <v xml:space="preserve">Teja Bioclimatica trapezoidal de e = 1,9 mm, con foil y lámina de acero, incluye traslapo </v>
          </cell>
        </row>
        <row r="537">
          <cell r="A537" t="str">
            <v xml:space="preserve">Teja Bioclimatica trapezoidal de e = 1,9 mm, Marina con foil y lámina de acero, incluye traslapo </v>
          </cell>
        </row>
        <row r="538">
          <cell r="A538" t="str">
            <v xml:space="preserve">Teja Bioclimatica trapezoidal de e = 2,0 mm, con foil y lámina de acero, incluye traslapo </v>
          </cell>
        </row>
        <row r="539">
          <cell r="A539" t="str">
            <v xml:space="preserve">Teja Bioclimatica trapezoidal de e = 2,0 mm, Marina con foil y lámina de acero, incluye traslapo </v>
          </cell>
        </row>
        <row r="540">
          <cell r="A540" t="str">
            <v>Teja de asbesto cemento No.6</v>
          </cell>
        </row>
        <row r="541">
          <cell r="A541" t="str">
            <v>Teja de asbesto cemento No.8</v>
          </cell>
        </row>
        <row r="542">
          <cell r="A542" t="str">
            <v>Teja trapezoidal transparente en policarbonato tipo ajota de ajorver</v>
          </cell>
        </row>
        <row r="543">
          <cell r="A543" t="str">
            <v>Templete</v>
          </cell>
        </row>
        <row r="544">
          <cell r="A544" t="str">
            <v xml:space="preserve">Tensor para cable antifraude </v>
          </cell>
        </row>
        <row r="545">
          <cell r="A545" t="str">
            <v>Tierra negra fertilizada</v>
          </cell>
        </row>
        <row r="546">
          <cell r="A546" t="str">
            <v>Tintilla</v>
          </cell>
        </row>
        <row r="547">
          <cell r="A547" t="str">
            <v>Toma de caucho 3 polos aérea</v>
          </cell>
        </row>
        <row r="548">
          <cell r="A548" t="str">
            <v>Toma de T.V. para cable coaxial</v>
          </cell>
        </row>
        <row r="549">
          <cell r="A549" t="str">
            <v>Toma Doble GFCI</v>
          </cell>
        </row>
        <row r="550">
          <cell r="A550" t="str">
            <v>Toma doble tipo hospitalaria P.T.</v>
          </cell>
        </row>
        <row r="551">
          <cell r="A551" t="str">
            <v>Toma eléctrica doble 20A pata trabada</v>
          </cell>
        </row>
        <row r="552">
          <cell r="A552" t="str">
            <v xml:space="preserve">Toma eléctrica doble P.T. </v>
          </cell>
        </row>
        <row r="553">
          <cell r="A553" t="str">
            <v>Toma monofásica doble con polo</v>
          </cell>
        </row>
        <row r="554">
          <cell r="A554" t="str">
            <v>Toma monofásica GFCI</v>
          </cell>
        </row>
        <row r="555">
          <cell r="A555" t="str">
            <v>Toma telefónica</v>
          </cell>
        </row>
        <row r="556">
          <cell r="A556" t="str">
            <v xml:space="preserve">Toma Trifásica </v>
          </cell>
        </row>
        <row r="557">
          <cell r="A557" t="str">
            <v>Tornillo autoperforante fijador de correa para metal de12-14 x 3/4" - Acero</v>
          </cell>
        </row>
        <row r="558">
          <cell r="A558" t="str">
            <v>Tornillo expansivo AH - 1614 5/16 x 3 "</v>
          </cell>
        </row>
        <row r="559">
          <cell r="A559" t="str">
            <v>Tornillo expansivo HLC 10x80/48</v>
          </cell>
        </row>
        <row r="560">
          <cell r="A560" t="str">
            <v>Tornillo goloso</v>
          </cell>
        </row>
        <row r="561">
          <cell r="A561" t="str">
            <v>Tornillo goloso 1/8 x 1 1/4</v>
          </cell>
        </row>
        <row r="562">
          <cell r="A562" t="str">
            <v>Tornillo Inoxidable Canal y Bajante Amazonas</v>
          </cell>
        </row>
        <row r="563">
          <cell r="A563" t="str">
            <v>Tornillo Inoxidable Canal y Bajante PVC</v>
          </cell>
        </row>
        <row r="564">
          <cell r="A564" t="str">
            <v>Tornillo lámina D=3/8"</v>
          </cell>
        </row>
        <row r="565">
          <cell r="A565" t="str">
            <v>Tornillo teja en lámina de acero y foil</v>
          </cell>
        </row>
        <row r="566">
          <cell r="A566" t="str">
            <v>Tornillos 2"</v>
          </cell>
        </row>
        <row r="567">
          <cell r="A567" t="str">
            <v>Transformador de corriente 200/5 amp</v>
          </cell>
        </row>
        <row r="568">
          <cell r="A568" t="str">
            <v>Transformador en poste bifásico de 15 Kva</v>
          </cell>
        </row>
        <row r="569">
          <cell r="A569" t="str">
            <v>Transformador en poste bifásico de 30 Kva</v>
          </cell>
        </row>
        <row r="570">
          <cell r="A570" t="str">
            <v>Transformador en poste bifásico de 45 Kva</v>
          </cell>
        </row>
        <row r="571">
          <cell r="A571" t="str">
            <v>Transformador en poste trifásico de 15 Kva</v>
          </cell>
        </row>
        <row r="572">
          <cell r="A572" t="str">
            <v>Transformador en poste trifásico de 30 Kva</v>
          </cell>
        </row>
        <row r="573">
          <cell r="A573" t="str">
            <v>Triturado de máquina</v>
          </cell>
        </row>
        <row r="574">
          <cell r="A574" t="str">
            <v xml:space="preserve">Tuberia A.N. 2 plg </v>
          </cell>
        </row>
        <row r="575">
          <cell r="A575" t="str">
            <v>Tuberia A.N. 3 plg 2,3 mm</v>
          </cell>
        </row>
        <row r="576">
          <cell r="A576" t="str">
            <v>Tuberia A.N. Ø1 1/2"</v>
          </cell>
        </row>
        <row r="577">
          <cell r="A577" t="str">
            <v>Tuberia Galvanizada 1 1/2" 2,5 mm Cal 12</v>
          </cell>
        </row>
        <row r="578">
          <cell r="A578" t="str">
            <v>Tuberia novafort 10" 255 mm</v>
          </cell>
        </row>
        <row r="579">
          <cell r="A579" t="str">
            <v>Tuberia novafort 12" 315 mm</v>
          </cell>
        </row>
        <row r="580">
          <cell r="A580" t="str">
            <v>Tuberia novafort 4" 110 mm</v>
          </cell>
        </row>
        <row r="581">
          <cell r="A581" t="str">
            <v>Tuberia novafort 6" 160 mm</v>
          </cell>
        </row>
        <row r="582">
          <cell r="A582" t="str">
            <v>Tuberia novafort 8" 200 mm</v>
          </cell>
        </row>
        <row r="583">
          <cell r="A583" t="str">
            <v xml:space="preserve">Tuberia PE AL PE amarilla gas 1216 1/2" </v>
          </cell>
        </row>
        <row r="584">
          <cell r="A584" t="str">
            <v>Tubo A.N. 1 1/2 plg, 2 mm</v>
          </cell>
        </row>
        <row r="585">
          <cell r="A585" t="str">
            <v>Tubo A.N. 1 plg, 2 mm</v>
          </cell>
        </row>
        <row r="586">
          <cell r="A586" t="str">
            <v>Tubo conduit EMT 1"</v>
          </cell>
        </row>
        <row r="587">
          <cell r="A587" t="str">
            <v>Tubo conduit EMT 1-1/2"</v>
          </cell>
        </row>
        <row r="588">
          <cell r="A588" t="str">
            <v>Tubo conduit EMT 3/4"</v>
          </cell>
        </row>
        <row r="589">
          <cell r="A589" t="str">
            <v>Tubo conduit PVC 1"</v>
          </cell>
        </row>
        <row r="590">
          <cell r="A590" t="str">
            <v>Tubo conduit PVC 1/2"</v>
          </cell>
        </row>
        <row r="591">
          <cell r="A591" t="str">
            <v>Tubo conduit PVC 1-1/2"</v>
          </cell>
        </row>
        <row r="592">
          <cell r="A592" t="str">
            <v>Tubo conduit PVC 3/4"</v>
          </cell>
        </row>
        <row r="593">
          <cell r="A593" t="str">
            <v>Tubo cuadrado de 1/2 x 1/2 x 0,9</v>
          </cell>
        </row>
        <row r="594">
          <cell r="A594" t="str">
            <v>Tubo cuadrado de 1-1/2" x 1-1/2" cal. 20</v>
          </cell>
        </row>
        <row r="595">
          <cell r="A595" t="str">
            <v>Tubo Cuadrado de 3/4" x 3/4" cal. 20</v>
          </cell>
        </row>
        <row r="596">
          <cell r="A596" t="str">
            <v>Tubo de cobre de 1/2" tipo L</v>
          </cell>
        </row>
        <row r="597">
          <cell r="A597" t="str">
            <v>Tubo de cobre de 1" tipo L</v>
          </cell>
        </row>
        <row r="598">
          <cell r="A598" t="str">
            <v>Tubo Galvanizado de 1/2"</v>
          </cell>
        </row>
        <row r="599">
          <cell r="A599" t="str">
            <v>Tubo Galvanizado de 3/4</v>
          </cell>
        </row>
        <row r="600">
          <cell r="A600" t="str">
            <v>Tubo Galvanizado de 1"</v>
          </cell>
        </row>
        <row r="601">
          <cell r="A601" t="str">
            <v>Tubo Galvanizado de 1 1/4"</v>
          </cell>
        </row>
        <row r="602">
          <cell r="A602" t="str">
            <v>Tubo Galvanizado de 1 1/2"</v>
          </cell>
        </row>
        <row r="603">
          <cell r="A603" t="str">
            <v>Tubo Galvanizado de 2"</v>
          </cell>
        </row>
        <row r="604">
          <cell r="A604" t="str">
            <v>Tubo Galvanizado de 2 1/2"</v>
          </cell>
        </row>
        <row r="605">
          <cell r="A605" t="str">
            <v>Tubo pres/11 PVC 3/4"</v>
          </cell>
        </row>
        <row r="606">
          <cell r="A606" t="str">
            <v>Tubo pres/13,5 PVC 1"</v>
          </cell>
        </row>
        <row r="607">
          <cell r="A607" t="str">
            <v>Tubo pres/21 PVC 1 1/2"</v>
          </cell>
        </row>
        <row r="608">
          <cell r="A608" t="str">
            <v>Tubo pres/21 PVC 1 1/4</v>
          </cell>
        </row>
        <row r="609">
          <cell r="A609" t="str">
            <v>Tubo pres/21 PVC 2"</v>
          </cell>
        </row>
        <row r="610">
          <cell r="A610" t="str">
            <v>Tubo pres/9 PVC 1/2"</v>
          </cell>
        </row>
        <row r="611">
          <cell r="A611" t="str">
            <v>Tubo PVC de 2"       Lluvias</v>
          </cell>
        </row>
        <row r="612">
          <cell r="A612" t="str">
            <v>Tubo PVC de 3"       Lluvias</v>
          </cell>
        </row>
        <row r="613">
          <cell r="A613" t="str">
            <v>Tubo PVC de 4"       lluvias</v>
          </cell>
        </row>
        <row r="614">
          <cell r="A614" t="str">
            <v>Tubo PVCP- RDE 21 2 1/2" UZ</v>
          </cell>
        </row>
        <row r="615">
          <cell r="A615" t="str">
            <v>Tubo PVCP- RDE 21 2" UZ</v>
          </cell>
        </row>
        <row r="616">
          <cell r="A616" t="str">
            <v>Tubo PVCP- RDE 21 3" UZ</v>
          </cell>
        </row>
        <row r="617">
          <cell r="A617" t="str">
            <v>Tubo PVC-S     2"    Sanitaria</v>
          </cell>
        </row>
        <row r="618">
          <cell r="A618" t="str">
            <v>Tubo PVC-S     3"    Sanitaria</v>
          </cell>
        </row>
        <row r="619">
          <cell r="A619" t="str">
            <v>Tubo PVC-S     4"    Sanitaria</v>
          </cell>
        </row>
        <row r="620">
          <cell r="A620" t="str">
            <v>Tubo PVC-S;     6"</v>
          </cell>
        </row>
        <row r="621">
          <cell r="A621" t="str">
            <v>Tubo PVC-V      1 1/2"</v>
          </cell>
        </row>
        <row r="622">
          <cell r="A622" t="str">
            <v>Tubo PVC-V      2"</v>
          </cell>
        </row>
        <row r="623">
          <cell r="A623" t="str">
            <v>Tubo PVC-V     3"</v>
          </cell>
        </row>
        <row r="624">
          <cell r="A624" t="str">
            <v>Tubo PVC-V     4"</v>
          </cell>
        </row>
        <row r="625">
          <cell r="A625" t="str">
            <v>Tuercas de fijación</v>
          </cell>
        </row>
        <row r="626">
          <cell r="A626" t="str">
            <v>Unión bajante rectangular PVC</v>
          </cell>
        </row>
        <row r="627">
          <cell r="A627" t="str">
            <v>Unión canal a bajante Amazonas</v>
          </cell>
        </row>
        <row r="628">
          <cell r="A628" t="str">
            <v>Unión Canal amazonas</v>
          </cell>
        </row>
        <row r="629">
          <cell r="A629" t="str">
            <v>Unión EMT 1"</v>
          </cell>
        </row>
        <row r="630">
          <cell r="A630" t="str">
            <v>Unión EMT 1-1/2"</v>
          </cell>
        </row>
        <row r="631">
          <cell r="A631" t="str">
            <v>Unión EMT 3/4"</v>
          </cell>
        </row>
        <row r="632">
          <cell r="A632" t="str">
            <v>Unión PVC - P 3/4"</v>
          </cell>
        </row>
        <row r="633">
          <cell r="A633" t="str">
            <v>Unión PVC-P 1 1/2"</v>
          </cell>
        </row>
        <row r="634">
          <cell r="A634" t="str">
            <v>Unión PVC-P 1 1/4"</v>
          </cell>
        </row>
        <row r="635">
          <cell r="A635" t="str">
            <v>Unión PVC-P 1 plg</v>
          </cell>
        </row>
        <row r="636">
          <cell r="A636" t="str">
            <v>Unión PVC-P 1/2 plg</v>
          </cell>
        </row>
        <row r="637">
          <cell r="A637" t="str">
            <v>Unión PVC-P 2 plg</v>
          </cell>
        </row>
        <row r="638">
          <cell r="A638" t="str">
            <v>Unión PVC-S 2 plg</v>
          </cell>
        </row>
        <row r="639">
          <cell r="A639" t="str">
            <v>Unión PVC-S 3 plg</v>
          </cell>
        </row>
        <row r="640">
          <cell r="A640" t="str">
            <v>Unión PVC-S 4 plg</v>
          </cell>
        </row>
        <row r="641">
          <cell r="A641" t="str">
            <v>Unión PVC-S;    6"</v>
          </cell>
        </row>
        <row r="642">
          <cell r="A642" t="str">
            <v>Unión PVC-V     1 1/2"</v>
          </cell>
        </row>
        <row r="643">
          <cell r="A643" t="str">
            <v>Unión PVC-V     2"</v>
          </cell>
        </row>
        <row r="644">
          <cell r="A644" t="str">
            <v>Unión PVC-V    3"</v>
          </cell>
        </row>
        <row r="645">
          <cell r="A645" t="str">
            <v>Universal en PVC 1 1/2"</v>
          </cell>
        </row>
        <row r="646">
          <cell r="A646" t="str">
            <v>Universal en PVC 1"</v>
          </cell>
        </row>
        <row r="647">
          <cell r="A647" t="str">
            <v>Universal en PVC 1/2"</v>
          </cell>
        </row>
        <row r="648">
          <cell r="A648" t="str">
            <v>Universal en PVC 3/4"</v>
          </cell>
        </row>
        <row r="649">
          <cell r="A649" t="str">
            <v>Valvula - Cheque cortina HICC Helbert   3" ; incluye accesorios</v>
          </cell>
        </row>
        <row r="650">
          <cell r="A650" t="str">
            <v>Valvula - Cheque cortina HICC Helbert  1 1/2" ; incluye accesorios</v>
          </cell>
        </row>
        <row r="651">
          <cell r="A651" t="str">
            <v>Valvula - Cheque cortina HICC Helbert  1 1/4" ; incluye accesorios</v>
          </cell>
        </row>
        <row r="652">
          <cell r="A652" t="str">
            <v>Valvula - Cheque cortina HICC Helbert  2" ; incluye accesorios</v>
          </cell>
        </row>
        <row r="653">
          <cell r="A653" t="str">
            <v>Valvula de bola de 1" con bola de bronce y asiento en teflon</v>
          </cell>
        </row>
        <row r="654">
          <cell r="A654" t="str">
            <v>Valvula de bola de 1/2" con bola de bronce y asiento en teflon</v>
          </cell>
        </row>
        <row r="655">
          <cell r="A655" t="str">
            <v>Valvula pozuelo 1-1/2"  cobre</v>
          </cell>
        </row>
        <row r="656">
          <cell r="A656" t="str">
            <v>Vara de clavo</v>
          </cell>
        </row>
        <row r="657">
          <cell r="A657" t="str">
            <v>Varilla coopertweld de 2.40 mts x 5/8"</v>
          </cell>
        </row>
        <row r="658">
          <cell r="A658" t="str">
            <v>Varilla Coper Well 5/8" x 8'</v>
          </cell>
        </row>
        <row r="659">
          <cell r="A659" t="str">
            <v>Varilla cuadrada de 1/2"</v>
          </cell>
        </row>
        <row r="660">
          <cell r="A660" t="str">
            <v>Varilla de 5/8"</v>
          </cell>
        </row>
        <row r="661">
          <cell r="A661" t="str">
            <v>Varilla de 9 mm. Cuadrada</v>
          </cell>
        </row>
        <row r="663">
          <cell r="A663" t="str">
            <v>Varilla lisa de 1/2"</v>
          </cell>
        </row>
        <row r="664">
          <cell r="A664" t="str">
            <v>Ventana corrediza proyec.alum.Cal.18. Negra</v>
          </cell>
        </row>
        <row r="665">
          <cell r="A665" t="str">
            <v>Vidrio incoloro de 5mm pulido</v>
          </cell>
        </row>
        <row r="666">
          <cell r="A666" t="str">
            <v>Vinilo Color Tipo I</v>
          </cell>
        </row>
        <row r="667">
          <cell r="A667" t="str">
            <v>Visagra para elemento en aluminio</v>
          </cell>
        </row>
        <row r="668">
          <cell r="A668" t="str">
            <v>Wing Aluminio</v>
          </cell>
        </row>
        <row r="669">
          <cell r="A669" t="str">
            <v>Xipex Admix C-2000</v>
          </cell>
        </row>
        <row r="670">
          <cell r="A670" t="str">
            <v>Xipex concentrado -Gris</v>
          </cell>
        </row>
        <row r="671">
          <cell r="A671" t="str">
            <v>Yee sencilla PVC-S 2"</v>
          </cell>
        </row>
        <row r="672">
          <cell r="A672" t="str">
            <v>Yee sencilla PVC-S 3"</v>
          </cell>
        </row>
        <row r="673">
          <cell r="A673" t="str">
            <v>Yee sencilla PVC-S 4"</v>
          </cell>
        </row>
        <row r="674">
          <cell r="A674" t="str">
            <v>Zuncho metálico 3/8"</v>
          </cell>
        </row>
        <row r="675">
          <cell r="A675" t="str">
            <v>Medidor de agua 1/2"</v>
          </cell>
        </row>
        <row r="676">
          <cell r="A676" t="str">
            <v>Medidor de agua 1"</v>
          </cell>
        </row>
        <row r="677">
          <cell r="A677" t="str">
            <v>Medidor de agua 2"</v>
          </cell>
        </row>
        <row r="678">
          <cell r="A678" t="str">
            <v>Medidor de agua 3"</v>
          </cell>
        </row>
        <row r="679">
          <cell r="A679" t="str">
            <v>Medidor de agua 3/4"</v>
          </cell>
        </row>
        <row r="680">
          <cell r="A680" t="str">
            <v>Medidor de agua 4"</v>
          </cell>
        </row>
        <row r="681">
          <cell r="A681" t="str">
            <v>Medidor de agua 6"</v>
          </cell>
        </row>
        <row r="682">
          <cell r="A682" t="str">
            <v xml:space="preserve">rellenos en recebo compactado al 90% </v>
          </cell>
        </row>
        <row r="683">
          <cell r="A683" t="str">
            <v>muros en ladrillo tolete común para sobrecimiento de e = 0,12 m</v>
          </cell>
        </row>
        <row r="684">
          <cell r="A684" t="str">
            <v>Bomba centrífuga 1HP succión y descarga 1.1/2".motor monofásico</v>
          </cell>
        </row>
        <row r="685">
          <cell r="A685" t="str">
            <v>Valvula de pie con canastilla plástica 2"</v>
          </cell>
        </row>
        <row r="686">
          <cell r="A686" t="str">
            <v>Valvula de cheque hidro 1 1/2"</v>
          </cell>
        </row>
        <row r="687">
          <cell r="A687" t="str">
            <v>Valvula de cheque hidro 2"</v>
          </cell>
        </row>
        <row r="689">
          <cell r="A689" t="str">
            <v>Para Yacuanquer</v>
          </cell>
        </row>
        <row r="690">
          <cell r="A690" t="str">
            <v>Excavación Manual en material Comun</v>
          </cell>
        </row>
        <row r="691">
          <cell r="A691" t="str">
            <v>Rellenos en recebo compactado al 90%</v>
          </cell>
        </row>
        <row r="692">
          <cell r="A692" t="str">
            <v>Placa maciza e=0,075</v>
          </cell>
        </row>
        <row r="693">
          <cell r="A693" t="str">
            <v>Muros en loque divisorio Liso</v>
          </cell>
        </row>
        <row r="694">
          <cell r="A694" t="str">
            <v>Media caña en mortero de pendiente</v>
          </cell>
        </row>
        <row r="695">
          <cell r="A695" t="str">
            <v>Pañete impermeabilizado integralmente.</v>
          </cell>
        </row>
        <row r="696">
          <cell r="A696" t="str">
            <v>Afinado en mortero de pendiente</v>
          </cell>
        </row>
        <row r="697">
          <cell r="A697" t="str">
            <v>acero de refuerzo 37000</v>
          </cell>
        </row>
        <row r="698">
          <cell r="A698" t="str">
            <v>acero de refuerzo 60000</v>
          </cell>
        </row>
        <row r="699">
          <cell r="A699" t="str">
            <v>Hoja Puerta entamborada con rejilla de ventilación y mirilla a todo costo según detalle arquitectonico</v>
          </cell>
        </row>
        <row r="700">
          <cell r="A700" t="str">
            <v>Teja de Barro Santafé Cartabon 16x37cm</v>
          </cell>
        </row>
        <row r="701">
          <cell r="A701" t="str">
            <v>Teja de Barro  Santafé Española 18/16x40cm</v>
          </cell>
        </row>
        <row r="702">
          <cell r="A702" t="str">
            <v>Teja "S" de Barro Moore 28,5/15x46cm</v>
          </cell>
        </row>
        <row r="703">
          <cell r="A703" t="str">
            <v>Teja Plana de Barro Santafé 10x18cm</v>
          </cell>
        </row>
        <row r="704">
          <cell r="A704" t="str">
            <v>Listón M.H. Pino Ciprés</v>
          </cell>
        </row>
        <row r="705">
          <cell r="A705" t="str">
            <v>Listón M.H. Pino Romerón</v>
          </cell>
        </row>
        <row r="706">
          <cell r="A706" t="str">
            <v>Puerta Ventana en Madera Segun detalle Arquitectónico</v>
          </cell>
        </row>
        <row r="707">
          <cell r="A707" t="str">
            <v>Ventana en Madera Según detalle Arquitectónico</v>
          </cell>
        </row>
        <row r="708">
          <cell r="A708" t="str">
            <v>Puerta en madera Según detalle Arquitectónico</v>
          </cell>
        </row>
        <row r="709">
          <cell r="A709" t="str">
            <v>Suministro e insatalación de Banca exterior tipo IDU</v>
          </cell>
        </row>
        <row r="710">
          <cell r="A710" t="str">
            <v>Adoquin concreto 10x8x20</v>
          </cell>
        </row>
        <row r="711">
          <cell r="A711" t="str">
            <v>Toma de caucho (aérea) con polo</v>
          </cell>
        </row>
        <row r="712">
          <cell r="A712" t="str">
            <v>Clavija de caucho (aérea) con polo</v>
          </cell>
        </row>
        <row r="713">
          <cell r="A713" t="str">
            <v>Marquilla en acrílico</v>
          </cell>
        </row>
        <row r="714">
          <cell r="A714" t="str">
            <v>Perno de tiro</v>
          </cell>
        </row>
        <row r="715">
          <cell r="A715" t="str">
            <v>Pólvora para perno</v>
          </cell>
        </row>
        <row r="716">
          <cell r="A716" t="str">
            <v>Cable vehicular No 16</v>
          </cell>
        </row>
        <row r="717">
          <cell r="A717" t="str">
            <v>Botón de timbre</v>
          </cell>
        </row>
        <row r="718">
          <cell r="A718" t="str">
            <v>Automático tipo riel 1x16 A</v>
          </cell>
        </row>
        <row r="719">
          <cell r="A719" t="str">
            <v>Automático tipo riel 2x16 A - 10Ka</v>
          </cell>
        </row>
        <row r="720">
          <cell r="A720" t="str">
            <v>Tablero minipragma de 24 circuitos</v>
          </cell>
        </row>
        <row r="721">
          <cell r="A721" t="str">
            <v>Telerruptor bipolar 120V - 16 amperios</v>
          </cell>
        </row>
        <row r="722">
          <cell r="A722" t="str">
            <v>Cable de cobre No 10</v>
          </cell>
        </row>
        <row r="723">
          <cell r="A723" t="str">
            <v>Terminal cobre No 6</v>
          </cell>
        </row>
        <row r="724">
          <cell r="A724" t="str">
            <v>Terminal cobre No 10</v>
          </cell>
        </row>
        <row r="725">
          <cell r="A725" t="str">
            <v>Tubo conduit  PVC 3"</v>
          </cell>
        </row>
        <row r="726">
          <cell r="A726" t="str">
            <v>Boquilla terminal PVC de 3"</v>
          </cell>
        </row>
        <row r="727">
          <cell r="A727" t="str">
            <v>Caja en mampostería</v>
          </cell>
        </row>
        <row r="728">
          <cell r="A728" t="str">
            <v>Tapa en concreto 60x60</v>
          </cell>
        </row>
        <row r="729">
          <cell r="A729" t="str">
            <v xml:space="preserve">Marco 60x60 </v>
          </cell>
        </row>
        <row r="730">
          <cell r="A730" t="str">
            <v>Contramarco 60x60</v>
          </cell>
        </row>
        <row r="731">
          <cell r="A731" t="str">
            <v>Lámpara metal halide 250 W - 208 V completa</v>
          </cell>
        </row>
        <row r="732">
          <cell r="A732" t="str">
            <v>Soporte</v>
          </cell>
        </row>
        <row r="733">
          <cell r="A733" t="str">
            <v>Cable de cobre desnudo No 6</v>
          </cell>
        </row>
        <row r="734">
          <cell r="A734" t="str">
            <v>Varilla captora 60 cms</v>
          </cell>
        </row>
        <row r="735">
          <cell r="A735" t="str">
            <v>Aislador</v>
          </cell>
        </row>
        <row r="736">
          <cell r="A736" t="str">
            <v>soporte fijación</v>
          </cell>
        </row>
        <row r="737">
          <cell r="A737" t="str">
            <v>Encauchetado 3x16</v>
          </cell>
        </row>
        <row r="738">
          <cell r="A738" t="str">
            <v>Terminal en resina</v>
          </cell>
        </row>
        <row r="739">
          <cell r="A739" t="str">
            <v>Suministro e instalación de Cubierta 525c Sandwich deck en aluzinc calibre 26, aislamiento en fibra de vidrio de 30mm de espesor, bandeja lisa y pintada a dos caras.</v>
          </cell>
        </row>
        <row r="740">
          <cell r="A740" t="str">
            <v>Suministro e  instalación de Teja Luz GIP - Traslucida.</v>
          </cell>
        </row>
        <row r="741">
          <cell r="A741" t="str">
            <v>Loseta prefabricada A-50</v>
          </cell>
        </row>
        <row r="742">
          <cell r="A742" t="str">
            <v>Sardinel prefabricado A-15</v>
          </cell>
        </row>
        <row r="743">
          <cell r="A743" t="str">
            <v>Banca prefabricada en concreto M-30</v>
          </cell>
        </row>
        <row r="744">
          <cell r="A744" t="str">
            <v>Banca prefabricada en Concreto M-31</v>
          </cell>
        </row>
        <row r="746">
          <cell r="A746" t="str">
            <v>Cerramiento lateral con estructura en perfil tubular estructural H.R. cuadrado de 60mm x 60mm calibre 12. para soportar lámina acrílica de 10mm del alta resistencia a impactos. Incluye pisavidrio, acrílico e instalación según diseño.</v>
          </cell>
        </row>
        <row r="747">
          <cell r="A747" t="str">
            <v>Perfil estructural ∅4" e=6,02 mm</v>
          </cell>
        </row>
        <row r="748">
          <cell r="A748" t="str">
            <v>Perfil estructural ∅6" e=7,11 mm</v>
          </cell>
        </row>
        <row r="749">
          <cell r="A749" t="str">
            <v>Perfil estructural CC 150 x 100 x 15 x 2</v>
          </cell>
        </row>
        <row r="750">
          <cell r="A750" t="str">
            <v>Gramoquin ecológico</v>
          </cell>
        </row>
        <row r="751">
          <cell r="A751" t="str">
            <v>Bordillo Prefabricado tipo A-80</v>
          </cell>
        </row>
        <row r="752">
          <cell r="A752" t="str">
            <v>Adoquin corbatín</v>
          </cell>
        </row>
        <row r="753">
          <cell r="A753" t="str">
            <v>Concreto de 1,500 p.s.i.</v>
          </cell>
        </row>
        <row r="754">
          <cell r="A754" t="str">
            <v>Angulo 1 1/2" x 1 1/2" x 3/16"</v>
          </cell>
        </row>
        <row r="755">
          <cell r="A755" t="str">
            <v>Rejilla par sumidero Fibrit R46C</v>
          </cell>
        </row>
        <row r="756">
          <cell r="A756" t="str">
            <v>Platina 1 1/2" x 1 1/2" x 1/4"</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 sheetId="39"/>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refreshError="1"/>
      <sheetData sheetId="74" refreshError="1"/>
      <sheetData sheetId="75" refreshError="1"/>
      <sheetData sheetId="76" refreshError="1"/>
      <sheetData sheetId="77" refreshError="1"/>
      <sheetData sheetId="78" refreshError="1"/>
      <sheetData sheetId="79"/>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FICACION TECNICA"/>
      <sheetName val="VTE"/>
      <sheetName val="CALIFICACION PERSONAL"/>
      <sheetName val="CORREC. ARITM."/>
      <sheetName val="PROPUESTA ECONOMICA"/>
    </sheetNames>
    <sheetDataSet>
      <sheetData sheetId="0">
        <row r="4">
          <cell r="A4" t="str">
            <v>LICITACIÓN PÚBLICA N° 032-2019</v>
          </cell>
        </row>
        <row r="11">
          <cell r="F11" t="str">
            <v>VALOR/ OBSERVACION</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AIU"/>
      <sheetName val="AIU-ROSARIO"/>
      <sheetName val="Datos Principales"/>
      <sheetName val="PRESUP COMP."/>
      <sheetName val="PRESUP ACT."/>
      <sheetName val="Presup Resum"/>
      <sheetName val="Reporte Viabilidad"/>
      <sheetName val="Dotacion"/>
      <sheetName val="Transp."/>
      <sheetName val="Equipo"/>
      <sheetName val="Cuadrilla"/>
      <sheetName val="M.Obra"/>
      <sheetName val="Material"/>
      <sheetName val="Mort.1-3"/>
      <sheetName val="Mortero 1-3 imperm"/>
      <sheetName val="Mortero 1-4"/>
      <sheetName val="Mortero 1-4 imperm."/>
      <sheetName val="Mortero 1-6"/>
      <sheetName val="Concreto de 2000 psi"/>
      <sheetName val="Concreto de 2500"/>
      <sheetName val="Concreto de 3000 psi"/>
      <sheetName val="Acero de 37.000 psi "/>
      <sheetName val="Acero de 60.000psi"/>
      <sheetName val="1.1.1campamento"/>
      <sheetName val="1.1.2. Cerram.prov"/>
      <sheetName val="1.1.3Limp. Desca. y Retiro"/>
      <sheetName val="1.1.4Localización y Rep."/>
      <sheetName val="1.1.7Localiz y rep"/>
      <sheetName val="1.3.1Demol.const exit"/>
      <sheetName val="1.3.3Demol de muros"/>
      <sheetName val="1.3.6Demol placa maciza"/>
      <sheetName val="1.3.7Demol const manual"/>
      <sheetName val="1.4.2Traslado poste"/>
      <sheetName val="2.1.1Excav.Mecan."/>
      <sheetName val="2.1.2Excav. man."/>
      <sheetName val="2.1.3xcav man receb"/>
      <sheetName val="2.1.5Relleno mat com"/>
      <sheetName val="2.1.06 Recebo Comun"/>
      <sheetName val="2.1.10Relleno Recebo B-200"/>
      <sheetName val="2.2.1Concreto pobre"/>
      <sheetName val="2.2.2Conc.ciclopeo"/>
      <sheetName val="2.2.3Muro contencion"/>
      <sheetName val="2.2.4Concreto Zapatas"/>
      <sheetName val="2.2.5Viga Ciment"/>
      <sheetName val="2.2.6PILOTES"/>
      <sheetName val="2.2.7DADOS"/>
      <sheetName val="2.2.8.1Placa Contrapiso"/>
      <sheetName val="2.2.8.2Placa aligerada 50cm"/>
      <sheetName val="2.3.3Malla Electros."/>
      <sheetName val="3,1,2,3Tubo novafor 4&quot;"/>
      <sheetName val="3.1.2.4Tubo novafor 10"/>
      <sheetName val="3.1.2.5Tuberia novafor12&quot;"/>
      <sheetName val="3.2.1.2Tubo PVC sanit4"/>
      <sheetName val="3.1.1.3Tuberia sanitr6&quot;"/>
      <sheetName val="3.4.1.1Caja de Insp.60"/>
      <sheetName val="3.4.5canalteta aguas ll"/>
      <sheetName val="3.4.9Caja insp.0.8"/>
      <sheetName val="3.4.10Caja insp 1"/>
      <sheetName val="3.4.11Caja insp.0.4"/>
      <sheetName val="3.5.1Excavacion manual"/>
      <sheetName val="3.5.5Retiro de Sobrantes"/>
      <sheetName val="3,5,6Relleno en grava3-4"/>
      <sheetName val="3.6.1Empate camara"/>
      <sheetName val="4.1.1Conc. Columnas"/>
      <sheetName val="4.2.1Viga Aerea"/>
      <sheetName val="4.2.2Viga Canal"/>
      <sheetName val="4.3.2Losa aliger"/>
      <sheetName val="4.3.3.1Losa con lamina"/>
      <sheetName val="4.3.1.4Placa e=.2"/>
      <sheetName val="4.3.1.1Placa e=.1"/>
      <sheetName val="4.3.1,3Placa e=.15"/>
      <sheetName val="4.3.1.2Placa e=.12"/>
      <sheetName val="4.3.10Placa alig 30"/>
      <sheetName val="4.3.11Placa alig 50"/>
      <sheetName val="4.4.1Escal en concret"/>
      <sheetName val="4.4.2Rampa en concret"/>
      <sheetName val="4.4.3concreto tanque"/>
      <sheetName val="4,5,1Acero34000"/>
      <sheetName val="4.5.2Acero 6000 psi"/>
      <sheetName val="4.6.1perfil metalico placa"/>
      <sheetName val="4.7.4.1Perfil metalico"/>
      <sheetName val="4.6.2.6Anclajes"/>
      <sheetName val="4.6.2.7Columna metalica"/>
      <sheetName val="4.6.2.8Viga Met."/>
      <sheetName val="4.6.2.9Viga met 60"/>
      <sheetName val="4.6.2.10Viga met 65"/>
      <sheetName val="5.1.3.1bloque piedra"/>
      <sheetName val="5.1.2.4Bloque cocr 12"/>
      <sheetName val="5.1.1.3Bloque concr19"/>
      <sheetName val="5.2.2Ladrillo Tolete Fino 2 car"/>
      <sheetName val="5.2.3Ladrillo toletefino 1 cara"/>
      <sheetName val="5.2.7Muro Bloque 5"/>
      <sheetName val="5.2.6.1Muro Bloque 4"/>
      <sheetName val="5,3,4Remates ladrillo tolete "/>
      <sheetName val="5.4.1Grouting"/>
      <sheetName val="5,6,1 Chazos para carpinteria"/>
      <sheetName val="6.1.1Alfajia"/>
      <sheetName val="COLUMNETA MAMPOSTERIA"/>
      <sheetName val="6.1.3Pref conc a la vista"/>
      <sheetName val="6,1,9Gargola"/>
      <sheetName val="6.1.12Zocalo"/>
      <sheetName val="6.1.14 ventana prefab concreto"/>
      <sheetName val="6.1.18Cañuela perim ag lluvias"/>
      <sheetName val="6.1.19.1Pref piso"/>
      <sheetName val="6.2.2Meson lavamanos"/>
      <sheetName val="6.2.3.2Meson laboratorio"/>
      <sheetName val="6.2.1.Meson laborat"/>
      <sheetName val="6,2,5Banca en concreto"/>
      <sheetName val="6.3.6Alero concreto"/>
      <sheetName val="6.2.3.1Mezon vidrio"/>
      <sheetName val="7.1.3.1.1Tubo hg1&quot;"/>
      <sheetName val="7.1.3.1.2Tubo hg1 1-2"/>
      <sheetName val="7.1.3.1.3Tubp hg2"/>
      <sheetName val="7.1.3.1.4Tubo hg3"/>
      <sheetName val="7.1.3.3.3Registro 1 1-2"/>
      <sheetName val="7.1.3.3.5Registro 3"/>
      <sheetName val="7.1.3.4.1Cheque 1 "/>
      <sheetName val="7.1.6.3Tuberia 1&quot;PVCP13.5"/>
      <sheetName val="7.1.1.4 Cheque 1&quot;"/>
      <sheetName val=" 7.1.11.5Bajante Amaz"/>
      <sheetName val="7.1.2.4Sumin Tanq 1000 lts"/>
      <sheetName val="7.1.6.1Tuberia PVCP Media"/>
      <sheetName val="7.1.6.2Tuberia PVCP1&quot;"/>
      <sheetName val="7.1.6.8Registro de media"/>
      <sheetName val="7.1.6.10Registro1&quot;"/>
      <sheetName val="7.1.6.4TuboPVC1.1-4"/>
      <sheetName val="7.1.6.6Tubo PVC2&quot;"/>
      <sheetName val="7.1.6.13Caja plastica reg"/>
      <sheetName val="7.1.6.5Tub. y acc. de 1y1-2"/>
      <sheetName val="7.1.6.9Registro de 3-4"/>
      <sheetName val="7.1.6.11Registro 1 1-4"/>
      <sheetName val="7.1.6.12Registro 2&quot;"/>
      <sheetName val="7.1.6.2TuberiaPVC 3-4"/>
      <sheetName val="7.1.8.1Pto agua Lavamanos"/>
      <sheetName val="7.1.8.3Pto agua Sanitario "/>
      <sheetName val="7.1.8.4Pto agua Orinal"/>
      <sheetName val="7.1.8.12Recamara HG para orinal"/>
      <sheetName val="7.1.8.13Camara de Aire"/>
      <sheetName val="7.1.9.1Pto sanit lavamanos"/>
      <sheetName val="7.1.10.3Bajant sanit 4&quot;"/>
      <sheetName val="7.1.10.1Bajnte sanit 2&quot;"/>
      <sheetName val="7,1,10,2Tubo sanit3&quot;"/>
      <sheetName val="7.1.11.3 Bajante Ag Ll 4&quot;"/>
      <sheetName val="7.1.11.1Tubo PVCL2&quot;"/>
      <sheetName val="7,1,11,5 Tubo PVCfiltro 4&quot;"/>
      <sheetName val="7.1.11.6Bajantt tipo Amaz"/>
      <sheetName val="7.1.12.1Montaje lavamanos"/>
      <sheetName val="7.1.12.8Llave de mang"/>
      <sheetName val="7,2,1,4Tubo 12 galv"/>
      <sheetName val="7.2.1.11registro 1-2 gas"/>
      <sheetName val="7.2.1.12Regulador"/>
      <sheetName val="7.2.1.17Punto gas"/>
      <sheetName val="7.2.1.18Tapon HG 1-2"/>
      <sheetName val="8.1.1Salida lamp Fluor."/>
      <sheetName val="8.1.2Salida Lamp incan"/>
      <sheetName val="8.1.4Salida pto"/>
      <sheetName val="8.1.5Salida Toma"/>
      <sheetName val="8.1.8Salida Toma GFCI"/>
      <sheetName val="8.3.4Acom a T1"/>
      <sheetName val="8.3.7Tubo Galvanizado"/>
      <sheetName val="8.3.9Acometida"/>
      <sheetName val="8.3.14Acometida 1&quot; 2#8"/>
      <sheetName val="8,3,14Acometida4#6"/>
      <sheetName val="8.3.15Canaliz. conduit nedia"/>
      <sheetName val="8.3.16Ducto 3-4"/>
      <sheetName val="8.4.2Tablero18circuitos"/>
      <sheetName val="8.4.5Caja Medidor"/>
      <sheetName val="8.4.7Interruptor"/>
      <sheetName val="8.4.8Interrup 60 A"/>
      <sheetName val="8.4.11Caja 6 Circuit"/>
      <sheetName val="8.4.13Tablero de 12 circ"/>
      <sheetName val="8.4.14Tablero30circuit"/>
      <sheetName val="8.6.1Salida TV"/>
      <sheetName val="8.6.4Salid ventilador"/>
      <sheetName val="8.8.2Tierra"/>
      <sheetName val="8.11.1Camara CS 274"/>
      <sheetName val="8.11.4Caja de Insp"/>
      <sheetName val="9.1.1 PAÑETE IMPERMEA 1 3"/>
      <sheetName val="9.1.2Pañete Int"/>
      <sheetName val="9.1.3Pañete Ext"/>
      <sheetName val="9.1.5Pañete int ml"/>
      <sheetName val="9.1.5.1Pañete rustico exterior"/>
      <sheetName val="9.2.1Pañete Bajo Placa"/>
      <sheetName val="10.1.2Alist pisos"/>
      <sheetName val="10.1.3 ALISTADO DE PISOS CON MO"/>
      <sheetName val="10.1.5.1Mortero afin piso"/>
      <sheetName val="10,2,1,3Ceramica 20 20 trafico"/>
      <sheetName val="10.2.1.2Duropiso"/>
      <sheetName val="10.2.2.4Concreto esmaltado"/>
      <sheetName val="10.2.2.5Concreto es+tabla etrus"/>
      <sheetName val="10.2.3.4Tablon30x30"/>
      <sheetName val="10.2.3.9Tableta etrusca"/>
      <sheetName val="10,2,3,6Tableta cuarto26"/>
      <sheetName val="10.3,2,1Tableta cuarto ml"/>
      <sheetName val="10.2.3.7Tableta cuarto ml"/>
      <sheetName val="10.2.4.1Baldosa grano marmol"/>
      <sheetName val="10.2.4.4Tableta"/>
      <sheetName val="10.3.3.6 Guardaescob granito"/>
      <sheetName val="10.3.2.3Media caña mort"/>
      <sheetName val="10.3.2.6Tableta ml"/>
      <sheetName val="10.3.7.2remate ladrillo"/>
      <sheetName val="10.4.2Gradas en Gravilla"/>
      <sheetName val="11,1,3Afinado Vigas Canales imp"/>
      <sheetName val="11,1,4Impermeh manto asfalt"/>
      <sheetName val="11.1.4Impermehab manto asfaltic"/>
      <sheetName val="11,2,6,2Remate superior"/>
      <sheetName val="11.2.6.3Remate lateral"/>
      <sheetName val="11.2.4Teja Sandwich"/>
      <sheetName val="11.4.1Teja termoacustica"/>
      <sheetName val="11.6.1Teja cindu"/>
      <sheetName val="11.7.1.1Canal lamina"/>
      <sheetName val="11.3.5Canal PVC"/>
      <sheetName val="12.1.1Ventana aluminio fija"/>
      <sheetName val="12.1.3 Ventana aluminio"/>
      <sheetName val="12.1.4Persiana alumin"/>
      <sheetName val="12.2.7Puerta Metalica 0.6"/>
      <sheetName val="12.2.4Puerta Metalica ,70"/>
      <sheetName val="12.2.2Puerta Metalica 1.55x2.95"/>
      <sheetName val="12,2,3Puerta metalica1.55x2.85"/>
      <sheetName val="12.2.5Puertalamina 1x2.1"/>
      <sheetName val="12.2.6Puerta1.5x2.1"/>
      <sheetName val="12.2.3.1Ventana Acero rect2.85"/>
      <sheetName val="12.2.6.2Ventana Acero rect.m2"/>
      <sheetName val="12.2.1.8Ventana Acerorect.1"/>
      <sheetName val="12,2,2,2Pasamanos 2&quot;"/>
      <sheetName val="12.3.2.1Baranda en Tubo 1 1 2&quot;"/>
      <sheetName val="12.3.2.2Baranda en Tubo 3&quot;"/>
      <sheetName val="12.2.3.1Reja varilla cuad"/>
      <sheetName val="12.2.3.7Ventana "/>
      <sheetName val="12.2.3.8Ventana"/>
      <sheetName val="12.2.3.9Puertas"/>
      <sheetName val="12.2.3.10Pta vent."/>
      <sheetName val="12.2.3.2.2 Persiana metalica"/>
      <sheetName val="12.3.5Baranda tubo 3&quot;y2&quot;"/>
      <sheetName val="12.4.2.1Reja perfilovalado"/>
      <sheetName val="12.5.10estruct lavamanos"/>
      <sheetName val="14.1.1Enchape en ceramica 20x20"/>
      <sheetName val="14.3.1 Poceta en granito"/>
      <sheetName val="15.1.3 Lampara fluorecente"/>
      <sheetName val="15.1.6Lampara tortuga"/>
      <sheetName val="16.1.1Sanitario discap"/>
      <sheetName val="16.1.2Sanitario Infantil"/>
      <sheetName val="16.1.3Sanitario"/>
      <sheetName val="16.1.4Orinal"/>
      <sheetName val="16.1.5Lavamalos de sobreponer"/>
      <sheetName val="16.1.7Lavamalos de colgar"/>
      <sheetName val="16.1.11Lavamanos acero inox"/>
      <sheetName val="16.2.1Dispensador papel hig"/>
      <sheetName val="16.2.3 Dispensador jabon"/>
      <sheetName val="16.2.7Barra discap"/>
      <sheetName val="16.2.8.1GriferiaPush"/>
      <sheetName val="18.1.1Hidrofugo"/>
      <sheetName val="18.1.2Pintura Plast"/>
      <sheetName val="18.1.3Pintura plast fachadas"/>
      <sheetName val="18.1.2Esmalte epoxico"/>
      <sheetName val="18.1.4Vinilo"/>
      <sheetName val="18.1.7pint coraza"/>
      <sheetName val="19.3.3Vidrio temp 6mm"/>
      <sheetName val="18.2,1,Esmalte sobre marcos lam"/>
      <sheetName val="18.3,6Esmalte sobre mueble bajo"/>
      <sheetName val="19.1,1Cerradura baños y aulas"/>
      <sheetName val="19.3.1Espejo"/>
      <sheetName val="20,4,3Jardinera"/>
      <sheetName val="21.1.3Aseo "/>
      <sheetName val="20,2,6Adoquin gress"/>
      <sheetName val="1.2.1. Instalacion prov. agua"/>
      <sheetName val="1.2.2. Instalacion prov. energi"/>
      <sheetName val="1.2.3. Instalacion prov. tel."/>
      <sheetName val="5.1.3.1bloque en concreto estru"/>
      <sheetName val="Concreto de 4000 psi "/>
      <sheetName val="Concreto de 3500 psi "/>
      <sheetName val="APU 12"/>
      <sheetName val="APU 11"/>
      <sheetName val="APU 10"/>
      <sheetName val="APU 9"/>
      <sheetName val="APU 8"/>
      <sheetName val="APU 7"/>
      <sheetName val="APU 6"/>
      <sheetName val="APU 5"/>
      <sheetName val="APU 4"/>
      <sheetName val="APU 3"/>
      <sheetName val="APU 2"/>
      <sheetName val="APU 1"/>
      <sheetName val="5.2.2. Ladrillo Prensado"/>
      <sheetName val="10.3.3.4.1. GUARDAESCOBA EN CEM"/>
      <sheetName val="Hoja13"/>
      <sheetName val="3.1.4. ACCESORIO SANIT."/>
      <sheetName val="21.1.2.aseo muros interiores"/>
      <sheetName val="21.1.4.RETIRO DE ESCOMBROS"/>
      <sheetName val="21.1.2. ASEO FACHADAS"/>
    </sheetNames>
    <sheetDataSet>
      <sheetData sheetId="0"/>
      <sheetData sheetId="1"/>
      <sheetData sheetId="2"/>
      <sheetData sheetId="3"/>
      <sheetData sheetId="4"/>
      <sheetData sheetId="5"/>
      <sheetData sheetId="6"/>
      <sheetData sheetId="7"/>
      <sheetData sheetId="8">
        <row r="16">
          <cell r="A16" t="str">
            <v>Cama-baja</v>
          </cell>
        </row>
        <row r="17">
          <cell r="A17" t="str">
            <v>Camión 4 Toneladas</v>
          </cell>
        </row>
        <row r="18">
          <cell r="A18" t="str">
            <v>Camión 8 Toneladas</v>
          </cell>
        </row>
        <row r="19">
          <cell r="A19" t="str">
            <v>Campero</v>
          </cell>
        </row>
        <row r="20">
          <cell r="A20" t="str">
            <v>Chalupa</v>
          </cell>
        </row>
        <row r="21">
          <cell r="A21" t="str">
            <v>Volqueta c/operario y combustible 5,5m3 max 30 Km</v>
          </cell>
        </row>
        <row r="22">
          <cell r="A22" t="str">
            <v>Volqueta c/operario y combustible 6m3 max  30 Km</v>
          </cell>
        </row>
        <row r="23">
          <cell r="A23" t="str">
            <v>Carretilla</v>
          </cell>
        </row>
      </sheetData>
      <sheetData sheetId="9">
        <row r="16">
          <cell r="A16" t="str">
            <v>Cargador tipo Cat - 904</v>
          </cell>
          <cell r="B16" t="str">
            <v>DIA</v>
          </cell>
          <cell r="C16">
            <v>43750</v>
          </cell>
          <cell r="E16">
            <v>350000</v>
          </cell>
          <cell r="F16">
            <v>4.2500000000000003E-2</v>
          </cell>
          <cell r="G16">
            <v>364875</v>
          </cell>
        </row>
        <row r="17">
          <cell r="A17" t="str">
            <v>Compresor</v>
          </cell>
          <cell r="B17" t="str">
            <v>DIA</v>
          </cell>
          <cell r="C17">
            <v>6250</v>
          </cell>
          <cell r="E17">
            <v>50000</v>
          </cell>
          <cell r="F17">
            <v>4.2500000000000003E-2</v>
          </cell>
          <cell r="G17">
            <v>52125</v>
          </cell>
        </row>
        <row r="18">
          <cell r="A18" t="str">
            <v>Compresor 2 martillos 185 PCM</v>
          </cell>
          <cell r="B18" t="str">
            <v>DIA</v>
          </cell>
          <cell r="C18">
            <v>34800</v>
          </cell>
          <cell r="E18">
            <v>278400</v>
          </cell>
          <cell r="F18">
            <v>4.2500000000000003E-2</v>
          </cell>
          <cell r="G18">
            <v>290232</v>
          </cell>
        </row>
        <row r="19">
          <cell r="A19" t="str">
            <v>Cortadora</v>
          </cell>
          <cell r="B19" t="str">
            <v>DIA</v>
          </cell>
          <cell r="C19">
            <v>3375</v>
          </cell>
          <cell r="E19">
            <v>27000</v>
          </cell>
          <cell r="F19">
            <v>4.2500000000000003E-2</v>
          </cell>
          <cell r="G19">
            <v>28148</v>
          </cell>
        </row>
        <row r="20">
          <cell r="A20" t="str">
            <v>Equipo de topografía</v>
          </cell>
          <cell r="B20" t="str">
            <v>DIA</v>
          </cell>
          <cell r="C20">
            <v>10000</v>
          </cell>
          <cell r="E20">
            <v>80000</v>
          </cell>
          <cell r="F20">
            <v>4.2500000000000003E-2</v>
          </cell>
          <cell r="G20">
            <v>83400</v>
          </cell>
        </row>
        <row r="21">
          <cell r="A21" t="str">
            <v>Equipo de Soldadura</v>
          </cell>
          <cell r="B21" t="str">
            <v>DIA</v>
          </cell>
          <cell r="C21">
            <v>2900</v>
          </cell>
          <cell r="E21">
            <v>23200</v>
          </cell>
          <cell r="F21">
            <v>4.2500000000000003E-2</v>
          </cell>
          <cell r="G21">
            <v>24186</v>
          </cell>
        </row>
        <row r="22">
          <cell r="A22" t="str">
            <v>Figuradora</v>
          </cell>
          <cell r="B22" t="str">
            <v>DIA</v>
          </cell>
          <cell r="C22">
            <v>2500</v>
          </cell>
          <cell r="E22">
            <v>20000</v>
          </cell>
          <cell r="F22">
            <v>4.2500000000000003E-2</v>
          </cell>
          <cell r="G22">
            <v>20850</v>
          </cell>
        </row>
        <row r="23">
          <cell r="A23" t="str">
            <v>Pulidora</v>
          </cell>
          <cell r="B23" t="str">
            <v>DIA</v>
          </cell>
          <cell r="C23">
            <v>2625</v>
          </cell>
          <cell r="E23">
            <v>21000</v>
          </cell>
          <cell r="F23">
            <v>4.2500000000000003E-2</v>
          </cell>
          <cell r="G23">
            <v>21893</v>
          </cell>
        </row>
        <row r="24">
          <cell r="A24" t="str">
            <v>Pulidora pisos incluye piedras y ceras</v>
          </cell>
          <cell r="B24" t="str">
            <v>DIA</v>
          </cell>
          <cell r="C24">
            <v>8500</v>
          </cell>
          <cell r="E24">
            <v>68000</v>
          </cell>
          <cell r="F24">
            <v>4.2500000000000003E-2</v>
          </cell>
          <cell r="G24">
            <v>70890</v>
          </cell>
        </row>
        <row r="25">
          <cell r="A25" t="str">
            <v>Formaleta</v>
          </cell>
          <cell r="B25" t="str">
            <v>DIA</v>
          </cell>
          <cell r="C25">
            <v>287.5</v>
          </cell>
          <cell r="E25">
            <v>4640</v>
          </cell>
          <cell r="F25">
            <v>4.2500000000000003E-2</v>
          </cell>
          <cell r="G25">
            <v>4837</v>
          </cell>
        </row>
        <row r="26">
          <cell r="A26" t="str">
            <v>Formaleta entrepiso por 4 semanas M2</v>
          </cell>
          <cell r="B26" t="str">
            <v>DIA</v>
          </cell>
          <cell r="C26">
            <v>62.5</v>
          </cell>
          <cell r="E26">
            <v>500</v>
          </cell>
          <cell r="F26">
            <v>4.2500000000000003E-2</v>
          </cell>
          <cell r="G26">
            <v>521</v>
          </cell>
        </row>
        <row r="27">
          <cell r="A27" t="str">
            <v>Formaleta entrepiso M2</v>
          </cell>
          <cell r="B27" t="str">
            <v>DIA</v>
          </cell>
          <cell r="C27">
            <v>31.25</v>
          </cell>
          <cell r="E27">
            <v>250</v>
          </cell>
          <cell r="F27">
            <v>4.2500000000000003E-2</v>
          </cell>
          <cell r="G27">
            <v>261</v>
          </cell>
        </row>
        <row r="28">
          <cell r="A28" t="str">
            <v>Herramienta Eléctrica</v>
          </cell>
          <cell r="B28" t="str">
            <v>DIA</v>
          </cell>
          <cell r="C28">
            <v>684.93150684931504</v>
          </cell>
          <cell r="E28">
            <v>5000</v>
          </cell>
          <cell r="F28">
            <v>4.2500000000000003E-2</v>
          </cell>
          <cell r="G28">
            <v>5213</v>
          </cell>
        </row>
        <row r="29">
          <cell r="A29" t="str">
            <v>Herramienta menor</v>
          </cell>
          <cell r="B29" t="str">
            <v>DIA</v>
          </cell>
          <cell r="C29">
            <v>1000</v>
          </cell>
          <cell r="E29">
            <v>1000</v>
          </cell>
          <cell r="F29">
            <v>4.2500000000000003E-2</v>
          </cell>
          <cell r="G29">
            <v>1000</v>
          </cell>
        </row>
        <row r="30">
          <cell r="A30" t="str">
            <v>Mezcladora a gasolina</v>
          </cell>
          <cell r="B30" t="str">
            <v>DIA</v>
          </cell>
          <cell r="C30">
            <v>4375</v>
          </cell>
          <cell r="E30">
            <v>35000</v>
          </cell>
          <cell r="F30">
            <v>4.2500000000000003E-2</v>
          </cell>
          <cell r="G30">
            <v>36488</v>
          </cell>
        </row>
        <row r="31">
          <cell r="A31" t="str">
            <v>Motosierra profesional</v>
          </cell>
          <cell r="B31" t="str">
            <v>DIA</v>
          </cell>
          <cell r="C31">
            <v>18000</v>
          </cell>
          <cell r="E31">
            <v>144000</v>
          </cell>
          <cell r="F31">
            <v>4.2500000000000003E-2</v>
          </cell>
          <cell r="G31">
            <v>150120</v>
          </cell>
        </row>
        <row r="32">
          <cell r="A32" t="str">
            <v>Andamio metálico</v>
          </cell>
          <cell r="B32" t="str">
            <v>DIA</v>
          </cell>
          <cell r="C32">
            <v>111.25</v>
          </cell>
          <cell r="E32">
            <v>890</v>
          </cell>
          <cell r="F32">
            <v>4.2500000000000003E-2</v>
          </cell>
          <cell r="G32">
            <v>928</v>
          </cell>
        </row>
        <row r="33">
          <cell r="A33" t="str">
            <v xml:space="preserve">Paral metálico </v>
          </cell>
          <cell r="B33" t="str">
            <v>DIA</v>
          </cell>
          <cell r="C33">
            <v>68.75</v>
          </cell>
          <cell r="E33">
            <v>550</v>
          </cell>
          <cell r="F33">
            <v>4.2500000000000003E-2</v>
          </cell>
          <cell r="G33">
            <v>573</v>
          </cell>
        </row>
        <row r="34">
          <cell r="A34" t="str">
            <v>Paral telescopico</v>
          </cell>
          <cell r="B34" t="str">
            <v>DIA</v>
          </cell>
          <cell r="C34">
            <v>219.5</v>
          </cell>
          <cell r="E34">
            <v>1756</v>
          </cell>
          <cell r="F34">
            <v>4.2500000000000003E-2</v>
          </cell>
          <cell r="G34">
            <v>1831</v>
          </cell>
        </row>
        <row r="35">
          <cell r="A35" t="str">
            <v>Poleas y Cuerdas</v>
          </cell>
          <cell r="B35" t="str">
            <v>DIA</v>
          </cell>
          <cell r="C35">
            <v>4500</v>
          </cell>
          <cell r="E35">
            <v>36000</v>
          </cell>
          <cell r="F35">
            <v>4.2500000000000003E-2</v>
          </cell>
          <cell r="G35">
            <v>37530</v>
          </cell>
        </row>
        <row r="36">
          <cell r="A36" t="str">
            <v>Rana</v>
          </cell>
          <cell r="B36" t="str">
            <v>DIA</v>
          </cell>
          <cell r="C36">
            <v>4600</v>
          </cell>
          <cell r="E36">
            <v>36800</v>
          </cell>
          <cell r="F36">
            <v>4.2500000000000003E-2</v>
          </cell>
          <cell r="G36">
            <v>38364</v>
          </cell>
        </row>
        <row r="37">
          <cell r="A37" t="str">
            <v>Retroexcavadora</v>
          </cell>
          <cell r="B37" t="str">
            <v>DIA</v>
          </cell>
          <cell r="C37">
            <v>50000</v>
          </cell>
          <cell r="E37">
            <v>400000</v>
          </cell>
          <cell r="F37">
            <v>4.2500000000000003E-2</v>
          </cell>
          <cell r="G37">
            <v>417000</v>
          </cell>
        </row>
        <row r="38">
          <cell r="A38" t="str">
            <v>Retroexcavadora llantas Tipo Cat 428</v>
          </cell>
          <cell r="B38" t="str">
            <v>DIA</v>
          </cell>
          <cell r="C38">
            <v>50000</v>
          </cell>
          <cell r="E38">
            <v>400000</v>
          </cell>
          <cell r="F38">
            <v>4.2500000000000003E-2</v>
          </cell>
          <cell r="G38">
            <v>417000</v>
          </cell>
        </row>
        <row r="39">
          <cell r="A39" t="str">
            <v>Tanque de agua</v>
          </cell>
          <cell r="B39" t="str">
            <v>DIA</v>
          </cell>
          <cell r="C39">
            <v>8125</v>
          </cell>
          <cell r="E39">
            <v>65000</v>
          </cell>
          <cell r="F39">
            <v>4.2500000000000003E-2</v>
          </cell>
          <cell r="G39">
            <v>67763</v>
          </cell>
        </row>
        <row r="40">
          <cell r="A40" t="str">
            <v>Taladro Industrial</v>
          </cell>
          <cell r="B40" t="str">
            <v>DIA</v>
          </cell>
          <cell r="C40">
            <v>4375</v>
          </cell>
          <cell r="E40">
            <v>35000</v>
          </cell>
          <cell r="F40">
            <v>4.2500000000000003E-2</v>
          </cell>
          <cell r="G40">
            <v>36488</v>
          </cell>
        </row>
        <row r="41">
          <cell r="A41" t="str">
            <v>Vibrocompactador a gasolina</v>
          </cell>
          <cell r="B41" t="str">
            <v>DIA</v>
          </cell>
          <cell r="C41">
            <v>25000</v>
          </cell>
          <cell r="E41">
            <v>200000</v>
          </cell>
          <cell r="F41">
            <v>4.2500000000000003E-2</v>
          </cell>
          <cell r="G41">
            <v>208500</v>
          </cell>
        </row>
        <row r="42">
          <cell r="A42" t="str">
            <v>Vibrador electrico concreto 110</v>
          </cell>
          <cell r="B42" t="str">
            <v>DIA</v>
          </cell>
          <cell r="C42">
            <v>3750</v>
          </cell>
          <cell r="E42">
            <v>30000</v>
          </cell>
          <cell r="F42">
            <v>4.2500000000000003E-2</v>
          </cell>
          <cell r="G42">
            <v>31275</v>
          </cell>
        </row>
        <row r="43">
          <cell r="A43" t="str">
            <v>Vibrador a gasolina</v>
          </cell>
          <cell r="B43" t="str">
            <v>DIA</v>
          </cell>
          <cell r="C43">
            <v>3762.5</v>
          </cell>
          <cell r="E43">
            <v>30100</v>
          </cell>
          <cell r="F43">
            <v>4.2500000000000003E-2</v>
          </cell>
          <cell r="G43">
            <v>31379</v>
          </cell>
        </row>
        <row r="44">
          <cell r="A44" t="str">
            <v>Volqueta (6m3/Operario y combustible)</v>
          </cell>
          <cell r="B44" t="str">
            <v>DIA</v>
          </cell>
          <cell r="C44">
            <v>13750</v>
          </cell>
          <cell r="E44">
            <v>110000</v>
          </cell>
          <cell r="F44">
            <v>4.2500000000000003E-2</v>
          </cell>
          <cell r="G44">
            <v>114675</v>
          </cell>
        </row>
      </sheetData>
      <sheetData sheetId="10"/>
      <sheetData sheetId="11">
        <row r="21">
          <cell r="A21" t="str">
            <v>Excavaciones</v>
          </cell>
          <cell r="E21">
            <v>3</v>
          </cell>
          <cell r="F21" t="str">
            <v>Ayudante</v>
          </cell>
          <cell r="G21">
            <v>145592</v>
          </cell>
          <cell r="H21">
            <v>0</v>
          </cell>
          <cell r="I21">
            <v>145592.30249999999</v>
          </cell>
        </row>
        <row r="22">
          <cell r="A22" t="str">
            <v>Enchapes y acabados</v>
          </cell>
          <cell r="B22">
            <v>1</v>
          </cell>
          <cell r="C22" t="str">
            <v>oficial</v>
          </cell>
          <cell r="E22">
            <v>1</v>
          </cell>
          <cell r="F22" t="str">
            <v>Ayudante</v>
          </cell>
          <cell r="G22">
            <v>115312</v>
          </cell>
          <cell r="H22">
            <v>0</v>
          </cell>
          <cell r="I22">
            <v>115312.311</v>
          </cell>
        </row>
        <row r="23">
          <cell r="A23" t="str">
            <v>Cuadrilla Demoliciones</v>
          </cell>
          <cell r="E23">
            <v>2</v>
          </cell>
          <cell r="F23" t="str">
            <v>Ayudante</v>
          </cell>
          <cell r="G23">
            <v>97062</v>
          </cell>
          <cell r="H23">
            <v>0</v>
          </cell>
          <cell r="I23">
            <v>97061.535000000003</v>
          </cell>
        </row>
        <row r="24">
          <cell r="A24" t="str">
            <v>Excavaciones en roca</v>
          </cell>
          <cell r="B24">
            <v>1</v>
          </cell>
          <cell r="C24" t="str">
            <v>Oficial</v>
          </cell>
          <cell r="D24" t="str">
            <v>+</v>
          </cell>
          <cell r="E24">
            <v>3</v>
          </cell>
          <cell r="F24" t="str">
            <v>Ayudante</v>
          </cell>
          <cell r="G24">
            <v>212374</v>
          </cell>
          <cell r="H24">
            <v>0</v>
          </cell>
          <cell r="I24">
            <v>212373.84599999999</v>
          </cell>
        </row>
        <row r="25">
          <cell r="A25" t="str">
            <v>Albañilería</v>
          </cell>
          <cell r="B25">
            <v>2</v>
          </cell>
          <cell r="C25" t="str">
            <v>Oficial</v>
          </cell>
          <cell r="D25" t="str">
            <v>+</v>
          </cell>
          <cell r="E25">
            <v>1</v>
          </cell>
          <cell r="F25" t="str">
            <v>Ayudante</v>
          </cell>
          <cell r="G25">
            <v>182094</v>
          </cell>
          <cell r="H25">
            <v>0</v>
          </cell>
          <cell r="I25">
            <v>182093.85450000002</v>
          </cell>
        </row>
        <row r="26">
          <cell r="A26" t="str">
            <v>Estructuras</v>
          </cell>
          <cell r="B26">
            <v>2</v>
          </cell>
          <cell r="C26" t="str">
            <v>Oficial</v>
          </cell>
          <cell r="D26" t="str">
            <v>+</v>
          </cell>
          <cell r="E26">
            <v>3</v>
          </cell>
          <cell r="F26" t="str">
            <v>Ayudante</v>
          </cell>
          <cell r="G26">
            <v>279155</v>
          </cell>
          <cell r="H26">
            <v>0</v>
          </cell>
          <cell r="I26">
            <v>279155.38949999999</v>
          </cell>
        </row>
        <row r="27">
          <cell r="A27" t="str">
            <v>Topografía</v>
          </cell>
          <cell r="B27">
            <v>1</v>
          </cell>
          <cell r="C27" t="str">
            <v>Oficial</v>
          </cell>
          <cell r="D27" t="str">
            <v>+</v>
          </cell>
          <cell r="E27">
            <v>3</v>
          </cell>
          <cell r="F27" t="str">
            <v>Ayudante</v>
          </cell>
          <cell r="G27">
            <v>233611</v>
          </cell>
          <cell r="H27">
            <v>0</v>
          </cell>
          <cell r="I27">
            <v>233611.23060000001</v>
          </cell>
        </row>
        <row r="28">
          <cell r="A28" t="str">
            <v>Instalaciones</v>
          </cell>
          <cell r="B28">
            <v>2</v>
          </cell>
          <cell r="C28" t="str">
            <v>Oficial</v>
          </cell>
          <cell r="D28" t="str">
            <v>+</v>
          </cell>
          <cell r="E28">
            <v>2</v>
          </cell>
          <cell r="F28" t="str">
            <v>Ayudante</v>
          </cell>
          <cell r="G28">
            <v>253687</v>
          </cell>
          <cell r="H28">
            <v>0</v>
          </cell>
          <cell r="I28">
            <v>253687.08420000001</v>
          </cell>
        </row>
        <row r="29">
          <cell r="A29" t="str">
            <v>Cuadrilla 1 - 4</v>
          </cell>
          <cell r="B29">
            <v>1</v>
          </cell>
          <cell r="C29" t="str">
            <v>Oficial</v>
          </cell>
          <cell r="D29" t="str">
            <v>+</v>
          </cell>
          <cell r="E29">
            <v>4</v>
          </cell>
          <cell r="F29" t="str">
            <v>Ayudante</v>
          </cell>
          <cell r="G29">
            <v>313086</v>
          </cell>
          <cell r="H29">
            <v>0</v>
          </cell>
          <cell r="I29">
            <v>313085.53619999997</v>
          </cell>
        </row>
        <row r="30">
          <cell r="A30" t="str">
            <v>Cuadrilla 1 - 1</v>
          </cell>
          <cell r="B30">
            <v>1</v>
          </cell>
          <cell r="C30" t="str">
            <v>Oficial</v>
          </cell>
          <cell r="D30" t="str">
            <v>+</v>
          </cell>
          <cell r="E30">
            <v>1</v>
          </cell>
          <cell r="F30" t="str">
            <v>Ayudante</v>
          </cell>
          <cell r="G30">
            <v>138375</v>
          </cell>
          <cell r="H30">
            <v>0</v>
          </cell>
          <cell r="I30">
            <v>138374.7732</v>
          </cell>
        </row>
        <row r="31">
          <cell r="A31" t="str">
            <v>Cuadrilla 1 - 3</v>
          </cell>
          <cell r="B31">
            <v>1</v>
          </cell>
          <cell r="C31" t="str">
            <v>Oficial</v>
          </cell>
          <cell r="D31" t="str">
            <v>+</v>
          </cell>
          <cell r="E31">
            <v>3</v>
          </cell>
          <cell r="F31" t="str">
            <v>Ayudante</v>
          </cell>
          <cell r="G31">
            <v>212374</v>
          </cell>
          <cell r="H31">
            <v>0</v>
          </cell>
          <cell r="I31">
            <v>212373.84599999999</v>
          </cell>
        </row>
        <row r="32">
          <cell r="A32" t="str">
            <v>Cuadrilla 1 - 6</v>
          </cell>
          <cell r="B32">
            <v>1</v>
          </cell>
          <cell r="C32" t="str">
            <v>Oficial</v>
          </cell>
          <cell r="D32" t="str">
            <v>+</v>
          </cell>
          <cell r="E32">
            <v>6</v>
          </cell>
          <cell r="F32" t="str">
            <v>Ayudante</v>
          </cell>
          <cell r="G32">
            <v>357966</v>
          </cell>
          <cell r="H32">
            <v>0</v>
          </cell>
          <cell r="I32">
            <v>357966.14850000001</v>
          </cell>
        </row>
        <row r="33">
          <cell r="A33" t="str">
            <v>Subcontrato Hidraúlico y Sanitario</v>
          </cell>
          <cell r="B33">
            <v>1</v>
          </cell>
          <cell r="C33" t="str">
            <v>Oficial</v>
          </cell>
          <cell r="D33" t="str">
            <v>+</v>
          </cell>
          <cell r="E33">
            <v>1</v>
          </cell>
          <cell r="F33" t="str">
            <v>Ayudante</v>
          </cell>
          <cell r="G33">
            <v>126844</v>
          </cell>
          <cell r="H33">
            <v>0</v>
          </cell>
          <cell r="I33">
            <v>126843.54210000001</v>
          </cell>
        </row>
        <row r="34">
          <cell r="A34" t="str">
            <v>Subcontrato Carpinteria metálica</v>
          </cell>
          <cell r="B34">
            <v>1</v>
          </cell>
          <cell r="C34" t="str">
            <v>Oficial</v>
          </cell>
          <cell r="D34" t="str">
            <v>+</v>
          </cell>
          <cell r="E34">
            <v>1</v>
          </cell>
          <cell r="F34" t="str">
            <v>Ayudante</v>
          </cell>
          <cell r="G34">
            <v>138374.7732</v>
          </cell>
          <cell r="H34">
            <v>0</v>
          </cell>
          <cell r="I34">
            <v>132609.15764999998</v>
          </cell>
        </row>
        <row r="35">
          <cell r="A35" t="str">
            <v>Subcontrato Eléctrico</v>
          </cell>
          <cell r="B35">
            <v>1</v>
          </cell>
          <cell r="C35" t="str">
            <v xml:space="preserve">Oficial </v>
          </cell>
          <cell r="D35" t="str">
            <v>+</v>
          </cell>
          <cell r="E35">
            <v>1</v>
          </cell>
          <cell r="F35" t="str">
            <v>Ayudante</v>
          </cell>
          <cell r="G35">
            <v>164896.60472999999</v>
          </cell>
          <cell r="H35">
            <v>0</v>
          </cell>
          <cell r="I35">
            <v>164896.60472999999</v>
          </cell>
        </row>
        <row r="36">
          <cell r="A36" t="str">
            <v>Carpintería</v>
          </cell>
          <cell r="B36">
            <v>1</v>
          </cell>
          <cell r="C36" t="str">
            <v>Oficial</v>
          </cell>
          <cell r="D36" t="str">
            <v>+</v>
          </cell>
          <cell r="E36">
            <v>2</v>
          </cell>
          <cell r="F36" t="str">
            <v>Ayudante</v>
          </cell>
          <cell r="G36">
            <v>196612</v>
          </cell>
          <cell r="H36">
            <v>0</v>
          </cell>
          <cell r="I36">
            <v>196611.6942</v>
          </cell>
        </row>
        <row r="37">
          <cell r="A37" t="str">
            <v>Pintura</v>
          </cell>
          <cell r="B37">
            <v>2</v>
          </cell>
          <cell r="C37" t="str">
            <v>Oficial</v>
          </cell>
          <cell r="D37" t="str">
            <v>+</v>
          </cell>
          <cell r="E37">
            <v>1</v>
          </cell>
          <cell r="F37" t="str">
            <v>Ayudante</v>
          </cell>
          <cell r="G37">
            <v>209408</v>
          </cell>
          <cell r="H37">
            <v>0</v>
          </cell>
          <cell r="I37">
            <v>209407.93267499999</v>
          </cell>
        </row>
        <row r="38">
          <cell r="A38" t="str">
            <v>Mampostería</v>
          </cell>
          <cell r="B38">
            <v>2</v>
          </cell>
          <cell r="C38" t="str">
            <v>Oficial</v>
          </cell>
          <cell r="D38" t="str">
            <v>+</v>
          </cell>
          <cell r="E38">
            <v>1</v>
          </cell>
          <cell r="F38" t="str">
            <v>Ayudante</v>
          </cell>
          <cell r="G38">
            <v>182094</v>
          </cell>
          <cell r="H38">
            <v>0</v>
          </cell>
          <cell r="I38">
            <v>182093.85450000002</v>
          </cell>
        </row>
        <row r="39">
          <cell r="A39" t="str">
            <v>Vías</v>
          </cell>
          <cell r="B39">
            <v>3</v>
          </cell>
          <cell r="C39" t="str">
            <v>Oficial</v>
          </cell>
          <cell r="D39" t="str">
            <v>+</v>
          </cell>
          <cell r="E39">
            <v>4</v>
          </cell>
          <cell r="F39" t="str">
            <v>Ayudante</v>
          </cell>
          <cell r="G39">
            <v>453638</v>
          </cell>
          <cell r="H39">
            <v>0</v>
          </cell>
          <cell r="I39">
            <v>453637.85557499994</v>
          </cell>
        </row>
      </sheetData>
      <sheetData sheetId="12">
        <row r="11">
          <cell r="A11" t="str">
            <v>Cemento</v>
          </cell>
        </row>
        <row r="12">
          <cell r="A12" t="str">
            <v>Hierro 60.000</v>
          </cell>
        </row>
        <row r="13">
          <cell r="A13" t="str">
            <v>Arena p/ Mortero</v>
          </cell>
        </row>
        <row r="14">
          <cell r="A14" t="str">
            <v>Arena p/ Concreto</v>
          </cell>
        </row>
        <row r="15">
          <cell r="A15" t="str">
            <v>Gravilla</v>
          </cell>
        </row>
        <row r="16">
          <cell r="A16" t="str">
            <v xml:space="preserve">Caja de Inspeccion 60 x 60 u </v>
          </cell>
        </row>
        <row r="17">
          <cell r="A17" t="str">
            <v>Viga de Cimentacion - APU.</v>
          </cell>
        </row>
        <row r="18">
          <cell r="A18" t="str">
            <v>Viga Aerea - APU.</v>
          </cell>
        </row>
        <row r="19">
          <cell r="A19" t="str">
            <v>Piso (enchape aulas-) APU.</v>
          </cell>
        </row>
        <row r="20">
          <cell r="A20" t="str">
            <v>Enchape Pared Baños - APU.</v>
          </cell>
        </row>
        <row r="21">
          <cell r="A21" t="str">
            <v>Aparato Sanitario - APU.</v>
          </cell>
        </row>
        <row r="22">
          <cell r="A22" t="str">
            <v>Lampara Fluorecente - APU.</v>
          </cell>
        </row>
        <row r="23">
          <cell r="A23" t="str">
            <v>Mano de Obra Oficial.</v>
          </cell>
        </row>
        <row r="24">
          <cell r="A24" t="str">
            <v>Mano de Obra Ayudante.</v>
          </cell>
        </row>
        <row r="25">
          <cell r="A25" t="str">
            <v>Agua</v>
          </cell>
        </row>
        <row r="26">
          <cell r="A26" t="str">
            <v>Abrazadera metálica</v>
          </cell>
        </row>
        <row r="27">
          <cell r="A27" t="str">
            <v>Abrazadera metálica 1"</v>
          </cell>
        </row>
        <row r="28">
          <cell r="A28" t="str">
            <v>Abrazadera metálica 1 1/4"</v>
          </cell>
        </row>
        <row r="29">
          <cell r="A29" t="str">
            <v>Abrazadera metálica 1 1/2"</v>
          </cell>
        </row>
        <row r="30">
          <cell r="A30" t="str">
            <v>Abrazadera metálica 2"</v>
          </cell>
        </row>
        <row r="31">
          <cell r="A31" t="str">
            <v>Ad.Terminal cond.1"</v>
          </cell>
        </row>
        <row r="32">
          <cell r="A32" t="str">
            <v>Ad.Terminal cond.3/4"</v>
          </cell>
        </row>
        <row r="33">
          <cell r="A33" t="str">
            <v>Ad.Terminal cond.1/2"</v>
          </cell>
        </row>
        <row r="34">
          <cell r="A34" t="str">
            <v>Adoquín peatonal Santa Fe</v>
          </cell>
        </row>
        <row r="35">
          <cell r="A35" t="str">
            <v>Adoquin gress</v>
          </cell>
        </row>
        <row r="36">
          <cell r="A36" t="str">
            <v>Accesorios PVC-P 2"</v>
          </cell>
        </row>
        <row r="37">
          <cell r="A37" t="str">
            <v>Accesorios PVC-P 1 1/2"</v>
          </cell>
        </row>
        <row r="38">
          <cell r="A38" t="str">
            <v>Accesorios PVC-P 1 1/4"</v>
          </cell>
        </row>
        <row r="39">
          <cell r="A39" t="str">
            <v>Accesorios PVC-P 1"</v>
          </cell>
        </row>
        <row r="40">
          <cell r="A40" t="str">
            <v>Accesorios PVC-P 3/4"</v>
          </cell>
        </row>
        <row r="41">
          <cell r="A41" t="str">
            <v>Accesorios PVC-P 1/2"</v>
          </cell>
        </row>
        <row r="42">
          <cell r="A42" t="str">
            <v>Accesorios - Codo de 90° 4"</v>
          </cell>
        </row>
        <row r="43">
          <cell r="A43" t="str">
            <v>Accesorios - Codo de 90° 3"</v>
          </cell>
        </row>
        <row r="44">
          <cell r="A44" t="str">
            <v>Accesorios - Codo de 90° 2"</v>
          </cell>
        </row>
        <row r="45">
          <cell r="A45" t="str">
            <v>Accesorios - Y de 4"</v>
          </cell>
        </row>
        <row r="46">
          <cell r="A46" t="str">
            <v>Accesorios - Y de 3"</v>
          </cell>
        </row>
        <row r="47">
          <cell r="A47" t="str">
            <v xml:space="preserve">Acero 60,000 p.s.i. </v>
          </cell>
        </row>
        <row r="48">
          <cell r="A48" t="str">
            <v>Acero 37,000 p.s.i.</v>
          </cell>
        </row>
        <row r="49">
          <cell r="A49" t="str">
            <v>Acero de refuerzo 60000 PSI</v>
          </cell>
        </row>
        <row r="50">
          <cell r="A50" t="str">
            <v>Acero figurado 60,000 p.s.i. 1/2"</v>
          </cell>
        </row>
        <row r="51">
          <cell r="A51" t="str">
            <v xml:space="preserve">Acero figurado 34,000 p.s.i. </v>
          </cell>
        </row>
        <row r="52">
          <cell r="A52" t="str">
            <v>A.C.P.M.</v>
          </cell>
        </row>
        <row r="53">
          <cell r="A53" t="str">
            <v>Adaptador conduit de 1/2"</v>
          </cell>
        </row>
        <row r="54">
          <cell r="A54" t="str">
            <v>Adaptador macho PVC de 1/2"</v>
          </cell>
        </row>
        <row r="55">
          <cell r="A55" t="str">
            <v>Adaptador macho PVC de 1"</v>
          </cell>
        </row>
        <row r="56">
          <cell r="A56" t="str">
            <v>Adaptador macho PVC de 2 plg</v>
          </cell>
        </row>
        <row r="57">
          <cell r="A57" t="str">
            <v>Agarraderas metálicas l=0.10</v>
          </cell>
        </row>
        <row r="58">
          <cell r="A58" t="str">
            <v>Aislador de carrete en porcelana</v>
          </cell>
        </row>
        <row r="59">
          <cell r="A59" t="str">
            <v>Alambre cobre THHN ·6 AWG</v>
          </cell>
        </row>
        <row r="60">
          <cell r="A60" t="str">
            <v>Alambre cobre THHN ·8 AWG</v>
          </cell>
        </row>
        <row r="61">
          <cell r="A61" t="str">
            <v>Alambre cobre THW 10 AWG</v>
          </cell>
        </row>
        <row r="62">
          <cell r="A62" t="str">
            <v>Alambre cobre THW 12 AWG</v>
          </cell>
        </row>
        <row r="63">
          <cell r="A63" t="str">
            <v>Alambre cobre THW 14 AWG</v>
          </cell>
        </row>
        <row r="64">
          <cell r="A64" t="str">
            <v>Alambre de cobre 12 THHN</v>
          </cell>
        </row>
        <row r="65">
          <cell r="A65" t="str">
            <v>Alambre Cu desnudo AWG 10</v>
          </cell>
        </row>
        <row r="66">
          <cell r="A66" t="str">
            <v>Alambre de cobre 12 AWG desnudo</v>
          </cell>
        </row>
        <row r="67">
          <cell r="A67" t="str">
            <v>Alambre Cu desnudo AWG 14 x kg</v>
          </cell>
        </row>
        <row r="68">
          <cell r="A68" t="str">
            <v>Alambre Cu desnudo AWG 14 x ML</v>
          </cell>
        </row>
        <row r="69">
          <cell r="A69" t="str">
            <v>Alambre negro Cal. 18</v>
          </cell>
        </row>
        <row r="70">
          <cell r="A70" t="str">
            <v>Alambre Teléfono 2x22 estañado</v>
          </cell>
        </row>
        <row r="71">
          <cell r="A71" t="str">
            <v>Alambre Teléfono 2x22 trenzado</v>
          </cell>
        </row>
        <row r="72">
          <cell r="A72" t="str">
            <v>Alquiler Campamento 20 a 60 M2</v>
          </cell>
        </row>
        <row r="73">
          <cell r="A73" t="str">
            <v>Alumol Sika</v>
          </cell>
        </row>
        <row r="74">
          <cell r="A74" t="str">
            <v>Anclajes con resina epoxica</v>
          </cell>
        </row>
        <row r="75">
          <cell r="A75" t="str">
            <v>Angulo 3/4 x 1/8</v>
          </cell>
        </row>
        <row r="76">
          <cell r="A76" t="str">
            <v>Angulo 1" x 1" x 3/16"</v>
          </cell>
        </row>
        <row r="77">
          <cell r="A77" t="str">
            <v>Anticorrosivo rojo claro PHLC</v>
          </cell>
        </row>
        <row r="78">
          <cell r="A78" t="str">
            <v>Arbol especie local de 1,80 a 2,00 mts</v>
          </cell>
        </row>
        <row r="79">
          <cell r="A79" t="str">
            <v>Arena de río</v>
          </cell>
        </row>
        <row r="80">
          <cell r="A80" t="str">
            <v>Arena Blanca</v>
          </cell>
        </row>
        <row r="81">
          <cell r="A81" t="str">
            <v>Arena de peña</v>
          </cell>
        </row>
        <row r="82">
          <cell r="A82" t="str">
            <v xml:space="preserve">Arena fina </v>
          </cell>
        </row>
        <row r="83">
          <cell r="A83" t="str">
            <v>Arena lavada de pozo</v>
          </cell>
        </row>
        <row r="84">
          <cell r="A84" t="str">
            <v xml:space="preserve">Arena lavada blanca </v>
          </cell>
        </row>
        <row r="85">
          <cell r="A85" t="str">
            <v>Arena de río (viaje 5 m3)</v>
          </cell>
        </row>
        <row r="86">
          <cell r="A86" t="str">
            <v>Automatico Industrial 3*40 A</v>
          </cell>
        </row>
        <row r="87">
          <cell r="A87" t="str">
            <v>Automatico Enchufable 1*20 A</v>
          </cell>
        </row>
        <row r="88">
          <cell r="A88" t="str">
            <v>Baldosin cerámico blanco 30 x 30</v>
          </cell>
        </row>
        <row r="89">
          <cell r="A89" t="str">
            <v>Baldosin cerámico cristanac corona 32,4 x 32,4</v>
          </cell>
        </row>
        <row r="90">
          <cell r="A90" t="str">
            <v>Baldosa cerámica pared de 20 x 20 blanca</v>
          </cell>
        </row>
        <row r="91">
          <cell r="A91" t="str">
            <v>Baldosin cerámico pared Valencia 20,5 x 30,5</v>
          </cell>
        </row>
        <row r="92">
          <cell r="A92" t="str">
            <v>Baldosin cerámico Italia (30,5 x 30,5)</v>
          </cell>
        </row>
        <row r="93">
          <cell r="A93" t="str">
            <v>Baldosa  (30 x 30) payande blanco</v>
          </cell>
        </row>
        <row r="94">
          <cell r="A94" t="str">
            <v>Balinera de acero 1/2"</v>
          </cell>
        </row>
        <row r="95">
          <cell r="A95" t="str">
            <v>Bajante PVC Trapezoidal tipo Amazonas</v>
          </cell>
        </row>
        <row r="96">
          <cell r="A96" t="str">
            <v>Barniz vitriflex</v>
          </cell>
        </row>
        <row r="97">
          <cell r="A97" t="str">
            <v>Barra  discapacitados Inox (juego)</v>
          </cell>
        </row>
        <row r="98">
          <cell r="A98" t="str">
            <v>Barra discapacitados 18" (46 cm) cromo grival</v>
          </cell>
        </row>
        <row r="99">
          <cell r="A99" t="str">
            <v>Barra discapacitados 30" (76 cm) cromo grival</v>
          </cell>
        </row>
        <row r="100">
          <cell r="A100" t="str">
            <v>Bisagra alum.Ext 2"</v>
          </cell>
        </row>
        <row r="101">
          <cell r="A101" t="str">
            <v>Bisagra alum.Ext 3"</v>
          </cell>
        </row>
        <row r="102">
          <cell r="A102" t="str">
            <v>Bisagra Metalisteria triple</v>
          </cell>
        </row>
        <row r="103">
          <cell r="A103" t="str">
            <v>Bloque muro LN-14N</v>
          </cell>
        </row>
        <row r="104">
          <cell r="A104" t="str">
            <v>Bloque en concreto para muros estructurales de 14x19x39</v>
          </cell>
        </row>
        <row r="105">
          <cell r="A105" t="str">
            <v>Bloque en concreto para muros estructurales de  19x19x39</v>
          </cell>
        </row>
        <row r="106">
          <cell r="A106" t="str">
            <v>Bloque en concreto para muros estructurales tipo piedra de e = 0,16 m</v>
          </cell>
        </row>
        <row r="107">
          <cell r="A107" t="str">
            <v>Bloque en concreto para muros estructurales de 12 x 19 x 39</v>
          </cell>
        </row>
        <row r="108">
          <cell r="A108" t="str">
            <v>Bloque No.4</v>
          </cell>
        </row>
        <row r="109">
          <cell r="A109" t="str">
            <v>Bloque No.5</v>
          </cell>
        </row>
        <row r="110">
          <cell r="A110" t="str">
            <v>Bloque calado sencillo 20 x 20</v>
          </cell>
        </row>
        <row r="111">
          <cell r="A111" t="str">
            <v>Bloque piedra 0.39x0.19x0.14 m</v>
          </cell>
        </row>
        <row r="112">
          <cell r="A112" t="str">
            <v>Bomba de 1/2 HP, 2" de salida, H=4.50</v>
          </cell>
        </row>
        <row r="113">
          <cell r="A113" t="str">
            <v>Botón timbre</v>
          </cell>
        </row>
        <row r="114">
          <cell r="A114" t="str">
            <v>Breaker enchufable unip.1 x 20 A</v>
          </cell>
        </row>
        <row r="115">
          <cell r="A115" t="str">
            <v>Breaker enchufable unip.2 x 20 A</v>
          </cell>
        </row>
        <row r="116">
          <cell r="A116" t="str">
            <v>Breaker enchufable unip.3 x 50 A</v>
          </cell>
        </row>
        <row r="117">
          <cell r="A117" t="str">
            <v>Breaker tipo individual de 3 x 50 A</v>
          </cell>
        </row>
        <row r="118">
          <cell r="A118" t="str">
            <v>Breaker industrial 3 x 100</v>
          </cell>
        </row>
        <row r="119">
          <cell r="A119" t="str">
            <v>Breaker de riel bipolar  2 x 100A</v>
          </cell>
        </row>
        <row r="120">
          <cell r="A120" t="str">
            <v>Buje roscado  3/4" x 1/2" PVC - Presión</v>
          </cell>
        </row>
        <row r="121">
          <cell r="A121" t="str">
            <v>Buje roscado  1" x 3/4"  PVC - Presión</v>
          </cell>
        </row>
        <row r="122">
          <cell r="A122" t="str">
            <v>Buje roscado  1" x 1 1/4"  PVC - Presión</v>
          </cell>
        </row>
        <row r="123">
          <cell r="A123" t="str">
            <v>Caballete Metálico</v>
          </cell>
        </row>
        <row r="124">
          <cell r="A124" t="str">
            <v>Cable Coaxial Para TV RG 59</v>
          </cell>
        </row>
        <row r="125">
          <cell r="A125" t="str">
            <v>Cable de cobre desnudo Nº 6 AWG</v>
          </cell>
        </row>
        <row r="126">
          <cell r="A126" t="str">
            <v>Cable cobre desn.AWG No.8</v>
          </cell>
        </row>
        <row r="127">
          <cell r="A127" t="str">
            <v>Cable de cobre THHN Nº 2</v>
          </cell>
        </row>
        <row r="128">
          <cell r="A128" t="str">
            <v>Cable de cobre THHN Nº 4</v>
          </cell>
        </row>
        <row r="129">
          <cell r="A129" t="str">
            <v>Cable de cobre THHN Nº 6</v>
          </cell>
        </row>
        <row r="130">
          <cell r="A130" t="str">
            <v>Cable de cobre THHN Nº 8</v>
          </cell>
        </row>
        <row r="131">
          <cell r="A131" t="str">
            <v>Cable de cobre THHN Nº 10</v>
          </cell>
        </row>
        <row r="132">
          <cell r="A132" t="str">
            <v>Cable de cobre THW  2 x 8 + 1 x 8 Antifraude</v>
          </cell>
        </row>
        <row r="133">
          <cell r="A133" t="str">
            <v>Cable de cobre THW 8 AWG</v>
          </cell>
        </row>
        <row r="134">
          <cell r="A134" t="str">
            <v>Cable de cobre THW Nº 4AWG</v>
          </cell>
        </row>
        <row r="135">
          <cell r="A135" t="str">
            <v>Cable de cobre THW Nº 6 AWG</v>
          </cell>
        </row>
        <row r="136">
          <cell r="A136" t="str">
            <v>Cable de cobre THW 10 AWG</v>
          </cell>
        </row>
        <row r="137">
          <cell r="A137" t="str">
            <v>Cable de cobre THW 12 AWG</v>
          </cell>
        </row>
        <row r="138">
          <cell r="A138" t="str">
            <v xml:space="preserve">Cable de cobre THHN 14 </v>
          </cell>
        </row>
        <row r="139">
          <cell r="A139" t="str">
            <v>Cable de cobre desnudo Nº 4 AWG</v>
          </cell>
        </row>
        <row r="140">
          <cell r="A140" t="str">
            <v>Cable de cobre encauchetado 3 x 10</v>
          </cell>
        </row>
        <row r="141">
          <cell r="A141" t="str">
            <v>Cable de cobre encauchetado 3 x 12</v>
          </cell>
        </row>
        <row r="142">
          <cell r="A142" t="str">
            <v>Cable teléfonos 50 pares</v>
          </cell>
        </row>
        <row r="143">
          <cell r="A143" t="str">
            <v>Cable teléfonos 40 pares</v>
          </cell>
        </row>
        <row r="144">
          <cell r="A144" t="str">
            <v>Cable teléfonos 20 pares</v>
          </cell>
        </row>
        <row r="145">
          <cell r="A145" t="str">
            <v>Cable teléfonos 10 pares</v>
          </cell>
        </row>
        <row r="146">
          <cell r="A146" t="str">
            <v>Cable teléfonos 4 pares</v>
          </cell>
        </row>
        <row r="147">
          <cell r="A147" t="str">
            <v>Cable teléfonos 2 pares</v>
          </cell>
        </row>
        <row r="148">
          <cell r="A148" t="str">
            <v>Cadena Galvanizada 3/8"</v>
          </cell>
        </row>
        <row r="149">
          <cell r="A149" t="str">
            <v>Caja tapa registro europa de 15 x 15 blanca</v>
          </cell>
        </row>
        <row r="150">
          <cell r="A150" t="str">
            <v>Caja 4 x 4 met.Deko AK 2V</v>
          </cell>
        </row>
        <row r="151">
          <cell r="A151" t="str">
            <v>Caja de 40 x 40 mamposteria</v>
          </cell>
        </row>
        <row r="152">
          <cell r="A152" t="str">
            <v>Caja de 60 x 60 mamposteria</v>
          </cell>
        </row>
        <row r="153">
          <cell r="A153" t="str">
            <v>Caja de 60 x 60 x 12 cm</v>
          </cell>
        </row>
        <row r="154">
          <cell r="A154" t="str">
            <v>Caja metálica de 15 x 15</v>
          </cell>
        </row>
        <row r="155">
          <cell r="A155" t="str">
            <v>Caja monofás.3 circ.con barraje adic.para tierra</v>
          </cell>
        </row>
        <row r="156">
          <cell r="A156" t="str">
            <v>Caja monofásica 4 circuitos</v>
          </cell>
        </row>
        <row r="157">
          <cell r="A157" t="str">
            <v>Caja monofásica 2 circuitos</v>
          </cell>
        </row>
        <row r="158">
          <cell r="A158" t="str">
            <v>Caja doble Conduit</v>
          </cell>
        </row>
        <row r="159">
          <cell r="A159" t="str">
            <v>Caja Octogonal</v>
          </cell>
        </row>
        <row r="160">
          <cell r="A160" t="str">
            <v>Caja 5800</v>
          </cell>
        </row>
        <row r="161">
          <cell r="A161" t="str">
            <v>Caja cuadrada 2400</v>
          </cell>
        </row>
        <row r="162">
          <cell r="A162" t="str">
            <v>Caja sencilla Conduit</v>
          </cell>
        </row>
        <row r="163">
          <cell r="A163" t="str">
            <v>Caja trifásica 6 circuitos</v>
          </cell>
        </row>
        <row r="164">
          <cell r="A164" t="str">
            <v>Caja trifásica 18 circuitos</v>
          </cell>
        </row>
        <row r="165">
          <cell r="A165" t="str">
            <v>Caja para medidor con espacio interruptor</v>
          </cell>
        </row>
        <row r="166">
          <cell r="A166" t="str">
            <v>Caja Monofásica 4 circuitos</v>
          </cell>
        </row>
        <row r="167">
          <cell r="A167" t="str">
            <v>Caja monofásica 2 circuitos</v>
          </cell>
        </row>
        <row r="168">
          <cell r="A168" t="str">
            <v>Canal PVC  Tipo Amazonas</v>
          </cell>
        </row>
        <row r="169">
          <cell r="A169" t="str">
            <v>Canaleta .8  L=2.40</v>
          </cell>
        </row>
        <row r="170">
          <cell r="A170" t="str">
            <v>Canaleta Metal C/Divis.10 x 4</v>
          </cell>
        </row>
        <row r="171">
          <cell r="A171" t="str">
            <v>Capacete de 1"</v>
          </cell>
        </row>
        <row r="172">
          <cell r="A172" t="str">
            <v xml:space="preserve">Caseton de guadua </v>
          </cell>
        </row>
        <row r="173">
          <cell r="A173" t="str">
            <v xml:space="preserve">Cemento gris </v>
          </cell>
        </row>
        <row r="174">
          <cell r="A174" t="str">
            <v xml:space="preserve">Cemento blanco </v>
          </cell>
        </row>
        <row r="175">
          <cell r="A175" t="str">
            <v>Cerco ordinari de 3 m.</v>
          </cell>
        </row>
        <row r="176">
          <cell r="A176" t="str">
            <v>Cerradura Inafer C-998 Madera</v>
          </cell>
        </row>
        <row r="177">
          <cell r="A177" t="str">
            <v>Cerradura Shalage Ref A30D - terraza, Georgia</v>
          </cell>
        </row>
        <row r="178">
          <cell r="A178" t="str">
            <v>Cerradura Shalage Ref B362 Doble cilindro</v>
          </cell>
        </row>
        <row r="179">
          <cell r="A179" t="str">
            <v>Cerradura Schlage T.A. Econ./Gold</v>
          </cell>
        </row>
        <row r="180">
          <cell r="A180" t="str">
            <v>Cerradura Gato doble cerrojo/210400</v>
          </cell>
        </row>
        <row r="181">
          <cell r="A181" t="str">
            <v>Cerradura YALE 170 1/4</v>
          </cell>
        </row>
        <row r="182">
          <cell r="A182" t="str">
            <v>Cerradura de amnija accent schlage</v>
          </cell>
        </row>
        <row r="183">
          <cell r="A183" t="str">
            <v>Cerradura de alcoba en poma metálica</v>
          </cell>
        </row>
        <row r="184">
          <cell r="A184" t="str">
            <v>Cerradura puerta discapacitados 63 AA - F30 B A &amp; A</v>
          </cell>
        </row>
        <row r="185">
          <cell r="A185" t="str">
            <v>Chazo p/tornillo 1/8" x 1 1/4</v>
          </cell>
        </row>
        <row r="186">
          <cell r="A186" t="str">
            <v>Cheque red white roscado de   1/2"; incluye accesorios</v>
          </cell>
        </row>
        <row r="187">
          <cell r="A187" t="str">
            <v>Cheque red white roscado  3/4"; incluye accesorios</v>
          </cell>
        </row>
        <row r="188">
          <cell r="A188" t="str">
            <v>Cheque red white roscado de 1"; incluye accesorios</v>
          </cell>
        </row>
        <row r="189">
          <cell r="A189" t="str">
            <v>Valvula - Cheque Hidro 1/2"</v>
          </cell>
        </row>
        <row r="190">
          <cell r="A190" t="str">
            <v>Valvula - Cheque Hidro 3/4"</v>
          </cell>
        </row>
        <row r="191">
          <cell r="A191" t="str">
            <v>Valvula - Cheque Hidro 1"</v>
          </cell>
        </row>
        <row r="192">
          <cell r="A192" t="str">
            <v>Valvula - Cheque cortina HICC Helbert  1/2"</v>
          </cell>
        </row>
        <row r="193">
          <cell r="A193" t="str">
            <v>Valvula - Cheque cortina HICC Helbert  1 1/4" ; incluye accesorios</v>
          </cell>
        </row>
        <row r="194">
          <cell r="A194" t="str">
            <v>Valvula - Cheque cortina HICC Helbert  1 1/2" ; incluye accesorios</v>
          </cell>
        </row>
        <row r="195">
          <cell r="A195" t="str">
            <v>Valvula - Cheque cortina HICC Helbert  2"</v>
          </cell>
        </row>
        <row r="196">
          <cell r="A196" t="str">
            <v>Valvula - Cheque cortina HICC Helbert   3" ; incluye accesorios</v>
          </cell>
        </row>
        <row r="197">
          <cell r="A197" t="str">
            <v>Cinta Aislante</v>
          </cell>
        </row>
        <row r="198">
          <cell r="A198" t="str">
            <v>Codo de Bajante 45º Amazonas</v>
          </cell>
        </row>
        <row r="199">
          <cell r="A199" t="str">
            <v>Codo 90º 1/4 CxC 3"</v>
          </cell>
        </row>
        <row r="200">
          <cell r="A200" t="str">
            <v>Codo 90º 1/4 CxC 4"</v>
          </cell>
        </row>
        <row r="201">
          <cell r="A201" t="str">
            <v>Codo 90º Pres.PVC 2"</v>
          </cell>
        </row>
        <row r="202">
          <cell r="A202" t="str">
            <v>Codo 90º Pres.PVC 1"</v>
          </cell>
        </row>
        <row r="203">
          <cell r="A203" t="str">
            <v>Codo 90º Pres.PVC 1/2"</v>
          </cell>
        </row>
        <row r="204">
          <cell r="A204" t="str">
            <v>Codo 90º Pres.PVC 3/4"</v>
          </cell>
        </row>
        <row r="205">
          <cell r="A205" t="str">
            <v>Codo 90º Pres.PVC 1 1/2"</v>
          </cell>
        </row>
        <row r="206">
          <cell r="A206" t="str">
            <v>Codo H.G: 1/2"</v>
          </cell>
        </row>
        <row r="207">
          <cell r="A207" t="str">
            <v>Codo PVC-P 3/4"</v>
          </cell>
        </row>
        <row r="208">
          <cell r="A208" t="str">
            <v>Codo PVC-P 1/2"</v>
          </cell>
        </row>
        <row r="209">
          <cell r="A209" t="str">
            <v>Codo PVC-S  22,5º</v>
          </cell>
        </row>
        <row r="210">
          <cell r="A210" t="str">
            <v>Codo 90º  CxC Sanitario 2"</v>
          </cell>
        </row>
        <row r="211">
          <cell r="A211" t="str">
            <v>Codo 90º  CxC Sanitario 3"</v>
          </cell>
        </row>
        <row r="212">
          <cell r="A212" t="str">
            <v>Codo 90º  CxC Sanitario 4"</v>
          </cell>
        </row>
        <row r="213">
          <cell r="A213" t="str">
            <v>Concreto de 2,000 p.s.i.</v>
          </cell>
        </row>
        <row r="214">
          <cell r="A214" t="str">
            <v>Concreto de 2,500 p.s.i.</v>
          </cell>
        </row>
        <row r="215">
          <cell r="A215" t="str">
            <v>Concreto de 3,000 p.s.i.</v>
          </cell>
        </row>
        <row r="216">
          <cell r="A216" t="str">
            <v>Conector resorte rojo</v>
          </cell>
        </row>
        <row r="217">
          <cell r="A217" t="str">
            <v>Conector para varilla cooper weld</v>
          </cell>
        </row>
        <row r="218">
          <cell r="A218" t="str">
            <v>Correa Z HR 305 x 80 Cal. 14 Long.6 m.</v>
          </cell>
        </row>
        <row r="219">
          <cell r="A219" t="str">
            <v>Cortina enrrollableBlackout</v>
          </cell>
        </row>
        <row r="220">
          <cell r="A220" t="str">
            <v>Cerco ordinario 3M</v>
          </cell>
        </row>
        <row r="221">
          <cell r="A221" t="str">
            <v>Curva galvanizada de 1"</v>
          </cell>
        </row>
        <row r="222">
          <cell r="A222" t="str">
            <v>Desperdicio acero 3%</v>
          </cell>
        </row>
        <row r="223">
          <cell r="A223" t="str">
            <v>Detergentes, ácidos</v>
          </cell>
        </row>
        <row r="224">
          <cell r="A224" t="str">
            <v>Enchape de mesón en madera Cedro</v>
          </cell>
        </row>
        <row r="225">
          <cell r="A225" t="str">
            <v>Escuadra metálica para anclaje</v>
          </cell>
        </row>
        <row r="226">
          <cell r="A226" t="str">
            <v>Esfumado 20,5 x 20,5</v>
          </cell>
        </row>
        <row r="227">
          <cell r="A227" t="str">
            <v>Esmalte sobre reja</v>
          </cell>
        </row>
        <row r="228">
          <cell r="A228" t="str">
            <v>Esmalte mate supersintético</v>
          </cell>
        </row>
        <row r="229">
          <cell r="A229" t="str">
            <v>Esmalte sintético para señalización</v>
          </cell>
        </row>
        <row r="230">
          <cell r="A230" t="str">
            <v>Esmalte sintético Pintulux</v>
          </cell>
        </row>
        <row r="231">
          <cell r="A231" t="str">
            <v>Esmalte epoxico Epoxibler 2 componentes</v>
          </cell>
        </row>
        <row r="232">
          <cell r="A232" t="str">
            <v xml:space="preserve">Estuco </v>
          </cell>
        </row>
        <row r="233">
          <cell r="A233" t="str">
            <v>Espejo biselado de 4 mm</v>
          </cell>
        </row>
        <row r="234">
          <cell r="A234" t="str">
            <v>Disolvente Thinner</v>
          </cell>
        </row>
        <row r="235">
          <cell r="A235" t="str">
            <v>Dispensador para Jabón liquido Acero Inox</v>
          </cell>
        </row>
        <row r="236">
          <cell r="A236" t="str">
            <v>Dispensador para papel higienico Jumbo linea clasica blanco</v>
          </cell>
        </row>
        <row r="237">
          <cell r="A237" t="str">
            <v>Ducha Galaxia sencilla</v>
          </cell>
        </row>
        <row r="238">
          <cell r="A238" t="str">
            <v>Durmiente abarco 4M</v>
          </cell>
        </row>
        <row r="239">
          <cell r="A239" t="str">
            <v>Durmiente ordinario 3 m</v>
          </cell>
        </row>
        <row r="240">
          <cell r="A240" t="str">
            <v>Duropiso</v>
          </cell>
        </row>
        <row r="241">
          <cell r="A241" t="str">
            <v>Gancho teja eternit</v>
          </cell>
        </row>
        <row r="242">
          <cell r="A242" t="str">
            <v>Gancho Tensor GalvanizadoTipo comercial 5/16 x 5"</v>
          </cell>
        </row>
        <row r="243">
          <cell r="A243" t="str">
            <v xml:space="preserve">Gancho galvanizado con platina </v>
          </cell>
        </row>
        <row r="244">
          <cell r="A244" t="str">
            <v>Gravilla de rio (viaje 5 m3)</v>
          </cell>
        </row>
        <row r="245">
          <cell r="A245" t="str">
            <v>Granito Pulido para mesones</v>
          </cell>
        </row>
        <row r="246">
          <cell r="A246" t="str">
            <v>Granito No.3</v>
          </cell>
        </row>
        <row r="247">
          <cell r="A247" t="str">
            <v>Gravilla mona Nº 2</v>
          </cell>
        </row>
        <row r="248">
          <cell r="A248" t="str">
            <v>Guaya 1/8"</v>
          </cell>
        </row>
        <row r="249">
          <cell r="A249" t="str">
            <v>Formaleta cedro macho</v>
          </cell>
        </row>
        <row r="250">
          <cell r="A250" t="str">
            <v>Flotador 3/4 plg - bronce</v>
          </cell>
        </row>
        <row r="251">
          <cell r="A251" t="str">
            <v>Flotador mecánico 1" Incluye accesorios</v>
          </cell>
        </row>
        <row r="252">
          <cell r="A252" t="str">
            <v>Falleva con portacandado</v>
          </cell>
        </row>
        <row r="253">
          <cell r="A253" t="str">
            <v xml:space="preserve">Falleva  </v>
          </cell>
        </row>
        <row r="254">
          <cell r="A254" t="str">
            <v>Formica</v>
          </cell>
        </row>
        <row r="255">
          <cell r="A255" t="str">
            <v>Guardaescoba granito  7 X 33</v>
          </cell>
        </row>
        <row r="256">
          <cell r="A256" t="str">
            <v>Guardaescoba granito pulido media caña; tipo alfa</v>
          </cell>
        </row>
        <row r="257">
          <cell r="A257" t="str">
            <v>Hidrosello Canal Amazonas</v>
          </cell>
        </row>
        <row r="258">
          <cell r="A258" t="str">
            <v>Interruptor doble</v>
          </cell>
        </row>
        <row r="259">
          <cell r="A259" t="str">
            <v xml:space="preserve">Interruptor sencillo </v>
          </cell>
        </row>
        <row r="260">
          <cell r="A260" t="str">
            <v>Interruptor Tipo industrial de 3 x 16/63 amp</v>
          </cell>
        </row>
        <row r="261">
          <cell r="A261" t="str">
            <v>Interruptor Tipo industrial de 3 x 75 amp ABB</v>
          </cell>
        </row>
        <row r="263">
          <cell r="A263" t="str">
            <v>Interruptor enchufable de 3 x 15 amp</v>
          </cell>
        </row>
        <row r="264">
          <cell r="A264" t="str">
            <v>Interruptor enchufable de 1 x 15 / 60 amp</v>
          </cell>
        </row>
        <row r="265">
          <cell r="A265" t="str">
            <v>Interruptor enchufable de 2 x 15 / 30 amp</v>
          </cell>
        </row>
        <row r="266">
          <cell r="A266" t="str">
            <v>Interruptor enchufable de 2 x 40 / 60 amp</v>
          </cell>
        </row>
        <row r="267">
          <cell r="A267" t="str">
            <v>Interruptor enchufable de 2 x 70 amp</v>
          </cell>
        </row>
        <row r="268">
          <cell r="A268" t="str">
            <v>Hebilla  Band it de 1/2"</v>
          </cell>
        </row>
        <row r="269">
          <cell r="A269" t="str">
            <v>Hierro cuadrado 9 mm</v>
          </cell>
        </row>
        <row r="270">
          <cell r="A270" t="str">
            <v>Hierro cuadrado 10,5 mm</v>
          </cell>
        </row>
        <row r="271">
          <cell r="A271" t="str">
            <v>Hierro cuadrado 12 mm</v>
          </cell>
        </row>
        <row r="272">
          <cell r="A272" t="str">
            <v>Hoja puerta triplex 0,81</v>
          </cell>
        </row>
        <row r="273">
          <cell r="A273" t="str">
            <v>Hoja puerta triplex 4mm.(2x1). Entamborada. Estructura ancho=0.10 m., espesor 4cm.</v>
          </cell>
        </row>
        <row r="274">
          <cell r="A274" t="str">
            <v>Interruptor Doble Lum.101C</v>
          </cell>
        </row>
        <row r="275">
          <cell r="A275" t="str">
            <v>Instalación Acometidad Sanitaria - Baños inc Mat.</v>
          </cell>
        </row>
        <row r="276">
          <cell r="A276" t="str">
            <v>Juego conx. Tanque</v>
          </cell>
        </row>
        <row r="277">
          <cell r="A277" t="str">
            <v>Ladrillo prensado Santa Fe</v>
          </cell>
        </row>
        <row r="278">
          <cell r="A278" t="str">
            <v>Ladrillo tolete recocido</v>
          </cell>
        </row>
        <row r="279">
          <cell r="A279" t="str">
            <v>Ladrillo tolete común</v>
          </cell>
        </row>
        <row r="280">
          <cell r="A280" t="str">
            <v>Ladrillo estructural</v>
          </cell>
        </row>
        <row r="281">
          <cell r="A281" t="str">
            <v>Ladrillo Tolete Fino</v>
          </cell>
        </row>
        <row r="282">
          <cell r="A282" t="str">
            <v>Ladrillo rejilla</v>
          </cell>
        </row>
        <row r="283">
          <cell r="A283" t="str">
            <v>Lamina Cold-Rolled Cal.16</v>
          </cell>
        </row>
        <row r="284">
          <cell r="A284" t="str">
            <v>Lamina Cold-Rolled Cal.18  1,22x2,44 m</v>
          </cell>
        </row>
        <row r="285">
          <cell r="A285" t="str">
            <v>Lamina Cold-Rolled Cal. 18 -M2</v>
          </cell>
        </row>
        <row r="286">
          <cell r="A286" t="str">
            <v>Lamina galvanizada cal.22</v>
          </cell>
        </row>
        <row r="287">
          <cell r="A287" t="str">
            <v>Lamina galvanizada cal. 18 1,22*2,44m</v>
          </cell>
        </row>
        <row r="288">
          <cell r="A288" t="str">
            <v xml:space="preserve">Lamina Metaldeck Cal 22 </v>
          </cell>
        </row>
        <row r="289">
          <cell r="A289" t="str">
            <v xml:space="preserve">Lamina Metaldeck Cal 18 </v>
          </cell>
        </row>
        <row r="290">
          <cell r="A290" t="str">
            <v>Lámpara fluorescente 2 x 32 - T 8</v>
          </cell>
        </row>
        <row r="291">
          <cell r="A291" t="str">
            <v>Lámpara fluorescente 2 x 32 tipo comercial</v>
          </cell>
        </row>
        <row r="292">
          <cell r="A292" t="str">
            <v xml:space="preserve">Lámpara Fluorescente 2 x 48" </v>
          </cell>
        </row>
        <row r="293">
          <cell r="A293" t="str">
            <v xml:space="preserve">Lámpara tipo tortuga </v>
          </cell>
        </row>
        <row r="294">
          <cell r="A294" t="str">
            <v>Lavadero de cemento 60 x 80</v>
          </cell>
        </row>
        <row r="295">
          <cell r="A295" t="str">
            <v>Lavamanos Acuacer</v>
          </cell>
        </row>
        <row r="296">
          <cell r="A296" t="str">
            <v>Lavamanos Acuacer, suministro e instalación</v>
          </cell>
        </row>
        <row r="297">
          <cell r="A297" t="str">
            <v>Lavaplatos galaxia</v>
          </cell>
        </row>
        <row r="298">
          <cell r="A298" t="str">
            <v>Llave terminal 1/2" - cromada , incluye adaptadores</v>
          </cell>
        </row>
        <row r="299">
          <cell r="A299" t="str">
            <v>Limpiador rem.PVC 760 gr</v>
          </cell>
        </row>
        <row r="300">
          <cell r="A300" t="str">
            <v>Lona Verde</v>
          </cell>
        </row>
        <row r="301">
          <cell r="A301" t="str">
            <v>Lubricante de silicona Canal y Bajante Amazonas</v>
          </cell>
        </row>
        <row r="302">
          <cell r="A302" t="str">
            <v>Mallas electrosoldadas M - 131</v>
          </cell>
        </row>
        <row r="303">
          <cell r="A303" t="str">
            <v>Meson Negro san Gil pulido</v>
          </cell>
        </row>
        <row r="304">
          <cell r="A304" t="str">
            <v>Malla Eslabonada galvanizada Cal 12 huecos de 2 x  2 plg</v>
          </cell>
        </row>
        <row r="305">
          <cell r="A305" t="str">
            <v>Malla electrosoldada D 5 x 5 mm y Separación 15 x 15 cm</v>
          </cell>
        </row>
        <row r="306">
          <cell r="A306" t="str">
            <v>Malla con vena de 2*50</v>
          </cell>
        </row>
        <row r="307">
          <cell r="A307" t="str">
            <v>Manija para ventana</v>
          </cell>
        </row>
        <row r="308">
          <cell r="A308" t="str">
            <v>Manto Asfaltico con foil de aluminio</v>
          </cell>
        </row>
        <row r="309">
          <cell r="A309" t="str">
            <v>Manto Sika felt</v>
          </cell>
        </row>
        <row r="310">
          <cell r="A310" t="str">
            <v>Emulsion asfaltica</v>
          </cell>
        </row>
        <row r="311">
          <cell r="A311" t="str">
            <v>Alumol</v>
          </cell>
        </row>
        <row r="312">
          <cell r="A312" t="str">
            <v>Marco puerta de seguridad Cal.18</v>
          </cell>
        </row>
        <row r="313">
          <cell r="A313" t="str">
            <v>Marco puerta lámina Cold rolled Cal 18</v>
          </cell>
        </row>
        <row r="314">
          <cell r="A314" t="str">
            <v>Marco ventana lámina Cold rolled Cal 18</v>
          </cell>
        </row>
        <row r="315">
          <cell r="A315" t="str">
            <v>Marco puerta lámina 1.00. Lám.Cal.18</v>
          </cell>
        </row>
        <row r="316">
          <cell r="A316" t="str">
            <v>Marco y tapa para caja de inspección de  0,30 x 0,30 mts</v>
          </cell>
        </row>
        <row r="317">
          <cell r="A317" t="str">
            <v>Marco y tapa para cámara de inspección CS275</v>
          </cell>
        </row>
        <row r="318">
          <cell r="A318" t="str">
            <v>Marco y tapa para cámara de inspección CS274</v>
          </cell>
        </row>
        <row r="319">
          <cell r="A319" t="str">
            <v>Marmolina</v>
          </cell>
        </row>
        <row r="320">
          <cell r="A320" t="str">
            <v>Medidor monofásico 20 - 100 amp, 120/240 v</v>
          </cell>
        </row>
        <row r="321">
          <cell r="A321" t="str">
            <v>Micropersianas Flexalum (a=1.74 x h=1.68)</v>
          </cell>
        </row>
        <row r="322">
          <cell r="A322" t="str">
            <v>Minirack de pared 37 x 52 x 51 cerrado, switch 8 puertos 10/100.</v>
          </cell>
        </row>
        <row r="323">
          <cell r="A323" t="str">
            <v>Mortero 1:3</v>
          </cell>
        </row>
        <row r="324">
          <cell r="A324" t="str">
            <v>Mortero 1:3 impermeabilizado</v>
          </cell>
        </row>
        <row r="325">
          <cell r="A325" t="str">
            <v>Mortero 1:4</v>
          </cell>
        </row>
        <row r="326">
          <cell r="A326" t="str">
            <v>Mortero 1:4 impermeabilizado</v>
          </cell>
        </row>
        <row r="327">
          <cell r="A327" t="str">
            <v>Mortero de pega 1:4 e=1,5 cm</v>
          </cell>
        </row>
        <row r="328">
          <cell r="A328" t="str">
            <v xml:space="preserve">Mortero de relleno 1:4 </v>
          </cell>
        </row>
        <row r="329">
          <cell r="A329" t="str">
            <v>Mortero 1:5</v>
          </cell>
        </row>
        <row r="330">
          <cell r="A330" t="str">
            <v>Mortero 1:7</v>
          </cell>
        </row>
        <row r="331">
          <cell r="A331" t="str">
            <v>MUEBLES ESPECIALES EN MADERA</v>
          </cell>
        </row>
        <row r="332">
          <cell r="A332" t="str">
            <v>Muebles individuales para cubículos. Estructura en flor morado, tabla triplex 4mm., cantos en cedro. Pintulaca caoba. Sistema de apoyo de los entrepaños en madera. Sistema de cierre cerradura tipo cajonera dorada, manijas plásticas. (A=0.60; L=0.85; h=1.0</v>
          </cell>
        </row>
        <row r="333">
          <cell r="A333" t="str">
            <v>Muebles individuales para cubículos. Estructura en flor morado, tabla triplex 4mm., cantos en cedro. Pintulaca caoba. Sistema de apoyo de los entrepaños en madera. Sistema de cierre cerradura tipo cajonera dorada, manijas plásticas. (A=0.76; L=1.02; h=1.0</v>
          </cell>
        </row>
        <row r="334">
          <cell r="A334" t="str">
            <v>Niple H.G. 1/2 " x 0,10 m</v>
          </cell>
        </row>
        <row r="336">
          <cell r="A336" t="str">
            <v>Niple H.G. 1/2 " x 0,20 m</v>
          </cell>
        </row>
        <row r="337">
          <cell r="A337" t="str">
            <v>DOTACIÓN MUEBLES AULAS</v>
          </cell>
        </row>
        <row r="338">
          <cell r="A338" t="str">
            <v>Una (1) mesa trapezoidal, con tres sillas según norma NTC 4731, clasifición clase 1.</v>
          </cell>
        </row>
        <row r="339">
          <cell r="A339" t="str">
            <v>Un (1) pupìtre con una (1)  silla, según norma NTC 4641, clasificación clase 3</v>
          </cell>
        </row>
        <row r="340">
          <cell r="A340" t="str">
            <v>Silla Universitaria Norma NTC 4734</v>
          </cell>
        </row>
        <row r="341">
          <cell r="A341" t="str">
            <v>Tablero blanco para escribir, con marcador de tinta seca borrable, de 2,40 x 1,20 m, Norma NTC 4726</v>
          </cell>
        </row>
        <row r="342">
          <cell r="A342" t="str">
            <v>Un (1) pupìtre con una (1)  silla, para instructores según norma NTC 4640</v>
          </cell>
        </row>
        <row r="343">
          <cell r="A343" t="str">
            <v>Un (1) pupìtre para instructores, según norma 4640</v>
          </cell>
        </row>
        <row r="344">
          <cell r="A344" t="str">
            <v>Una (1)  silla para instructores, según norma 4640</v>
          </cell>
        </row>
        <row r="345">
          <cell r="A345" t="str">
            <v>MUEBLES ESPECIALES METALICOS</v>
          </cell>
        </row>
        <row r="346">
          <cell r="A346" t="str">
            <v>Mesón acero inoxidable Cal.16. Dim.(0.60 x 0.85).</v>
          </cell>
        </row>
        <row r="347">
          <cell r="A347" t="str">
            <v>Mesón acero inoxidable Cal.16. Dim.(0.76 x 1.02).</v>
          </cell>
        </row>
        <row r="348">
          <cell r="A348" t="str">
            <v>Mesón acero inoxidable Cal.16. Dim.(1.30 x 4.15).</v>
          </cell>
        </row>
        <row r="349">
          <cell r="A349" t="str">
            <v>Mesón acero inoxidable Cal.16. Dim.(0.90 x 2.95).</v>
          </cell>
        </row>
        <row r="350">
          <cell r="A350" t="str">
            <v>Orinal Mediano institucional blanco  incluye griferia tradicional cromo Ref: 70320 o similar y accesorios</v>
          </cell>
        </row>
        <row r="351">
          <cell r="A351" t="str">
            <v>Paral de Madera 3m</v>
          </cell>
        </row>
        <row r="352">
          <cell r="A352" t="str">
            <v>Poceta Acero inoxidable Dim.(1.20 x 1.20)</v>
          </cell>
        </row>
        <row r="353">
          <cell r="A353" t="str">
            <v>Poceta Acero inoxidable Dim.(0.60 x 0.90)</v>
          </cell>
        </row>
        <row r="354">
          <cell r="A354" t="str">
            <v>Pabmeril pliego</v>
          </cell>
        </row>
        <row r="355">
          <cell r="A355" t="str">
            <v>Pegacor blanco</v>
          </cell>
        </row>
        <row r="356">
          <cell r="A356" t="str">
            <v>Percha galvanizada de 3 puestos</v>
          </cell>
        </row>
        <row r="357">
          <cell r="A357" t="str">
            <v>Percha galvanizada de 1 puesto</v>
          </cell>
        </row>
        <row r="358">
          <cell r="A358" t="str">
            <v>Perfil PAG C - 220 x 80 x 2,0 mm</v>
          </cell>
        </row>
        <row r="359">
          <cell r="A359" t="str">
            <v>Perfil PHR C - 220 x 80  2,5 mm</v>
          </cell>
        </row>
        <row r="360">
          <cell r="A360" t="str">
            <v>Perfil PHR C - 355 X 110 X 3mm</v>
          </cell>
        </row>
        <row r="361">
          <cell r="A361" t="str">
            <v>Perfil en aluminio 1/2" x 1/2"</v>
          </cell>
        </row>
        <row r="362">
          <cell r="A362" t="str">
            <v>Perfil para cubierta PHR C</v>
          </cell>
        </row>
        <row r="363">
          <cell r="A363" t="str">
            <v>Perfil PHR - PAG 160 X 60 - 1,5 MM</v>
          </cell>
        </row>
        <row r="364">
          <cell r="A364" t="str">
            <v>Perfil PHR 220x80 cal 14 2mmx6m</v>
          </cell>
        </row>
        <row r="365">
          <cell r="A365" t="str">
            <v>Perfil PHR 220x60x20 3mm</v>
          </cell>
        </row>
        <row r="366">
          <cell r="A366" t="str">
            <v>Perno 1/2" Alt.Vel..1 3/4"</v>
          </cell>
        </row>
        <row r="367">
          <cell r="A367" t="str">
            <v>Perno de expansión 3" x 3/8"</v>
          </cell>
        </row>
        <row r="368">
          <cell r="A368" t="str">
            <v>Perros de 1/8"</v>
          </cell>
        </row>
        <row r="369">
          <cell r="A369" t="str">
            <v>Piedra media zonga</v>
          </cell>
        </row>
        <row r="370">
          <cell r="A370" t="str">
            <v>Piedra Ciclopea, 4" a 15"</v>
          </cell>
        </row>
        <row r="371">
          <cell r="A371" t="str">
            <v>Pintura Koraza plastica</v>
          </cell>
        </row>
        <row r="372">
          <cell r="A372" t="str">
            <v xml:space="preserve">Pintura Wash Primer </v>
          </cell>
        </row>
        <row r="373">
          <cell r="A373" t="str">
            <v>Pirlan en bronce</v>
          </cell>
        </row>
        <row r="374">
          <cell r="A374" t="str">
            <v>Placa de identificación 2 x 1 cm</v>
          </cell>
        </row>
        <row r="375">
          <cell r="A375" t="str">
            <v>Planchón - cedro macho (.15 x .04 x 3)</v>
          </cell>
        </row>
        <row r="376">
          <cell r="A376" t="str">
            <v>Planchón ordinario 4 metros</v>
          </cell>
        </row>
        <row r="377">
          <cell r="A377" t="str">
            <v>Platina 3 x 3 x 1/4</v>
          </cell>
        </row>
        <row r="378">
          <cell r="A378" t="str">
            <v xml:space="preserve">Platina 1 x 1 x 1/4 </v>
          </cell>
        </row>
        <row r="379">
          <cell r="A379" t="str">
            <v>Platina 1/8 x 1"</v>
          </cell>
        </row>
        <row r="380">
          <cell r="A380" t="str">
            <v>Platina  1/2" X 3/16"</v>
          </cell>
        </row>
        <row r="381">
          <cell r="A381" t="str">
            <v>Platina 3/16" de 0,20 mts x 0,20 mts</v>
          </cell>
        </row>
        <row r="382">
          <cell r="A382" t="str">
            <v>Platina 3/16" de 0,06 x 0,13 mts</v>
          </cell>
        </row>
        <row r="383">
          <cell r="A383" t="str">
            <v>Platina 1 1/2 x 1/8</v>
          </cell>
        </row>
        <row r="384">
          <cell r="A384" t="str">
            <v>Plastocrete DM-IMP INTG</v>
          </cell>
        </row>
        <row r="385">
          <cell r="A385" t="str">
            <v>Polietileno Cal 6</v>
          </cell>
        </row>
        <row r="386">
          <cell r="A386" t="str">
            <v>Portacandado y Candado Negro Nº 4</v>
          </cell>
        </row>
        <row r="387">
          <cell r="A387" t="str">
            <v>Puerta Baño Minusvalidos</v>
          </cell>
        </row>
        <row r="388">
          <cell r="A388" t="str">
            <v>Puerta Baños</v>
          </cell>
        </row>
        <row r="389">
          <cell r="A389" t="str">
            <v>Puerta económica Pizano 1.00. Triplex e=4mm.</v>
          </cell>
        </row>
        <row r="390">
          <cell r="A390" t="str">
            <v>Puerta especial esclusa para Lab.Fotográfico como trampa de luz (2.00 x 1.00)</v>
          </cell>
        </row>
        <row r="391">
          <cell r="A391" t="str">
            <v xml:space="preserve">Puerta sistema constructivo PVC de 0,95 x 2,05 m  </v>
          </cell>
        </row>
        <row r="392">
          <cell r="A392" t="str">
            <v>Puerta sistema constructivo PVC de 0,62 x 1,60 m</v>
          </cell>
        </row>
        <row r="393">
          <cell r="A393" t="str">
            <v>Puerta Lámina cal 18 lisa pintura electrostatica, manija de palanca y vidrio incoloro de 4 mm</v>
          </cell>
        </row>
        <row r="394">
          <cell r="A394" t="str">
            <v xml:space="preserve">Puerta Lámina cal 18 lisa pintura electrostatica, manija de palanca </v>
          </cell>
        </row>
        <row r="395">
          <cell r="A395" t="str">
            <v>Puerta Lamina cold R cal 18 con marco, y pintura electrostatica</v>
          </cell>
        </row>
        <row r="396">
          <cell r="A396" t="str">
            <v>Puntilla con cabeza 2"</v>
          </cell>
        </row>
        <row r="397">
          <cell r="A397" t="str">
            <v>Punto Agua fría PVC</v>
          </cell>
        </row>
        <row r="398">
          <cell r="A398" t="str">
            <v>Punto desagüe PVC 3" y  4"</v>
          </cell>
        </row>
        <row r="399">
          <cell r="A399" t="str">
            <v>Punto Eléctrico</v>
          </cell>
        </row>
        <row r="400">
          <cell r="A400" t="str">
            <v>Recebo  B-200</v>
          </cell>
        </row>
        <row r="401">
          <cell r="A401" t="str">
            <v>Recebo comun</v>
          </cell>
        </row>
        <row r="402">
          <cell r="A402" t="str">
            <v>Rejilla plastica con sosco 3*2"</v>
          </cell>
        </row>
        <row r="403">
          <cell r="A403" t="str">
            <v>Remate Contramuro Lateral Superior para cubierta Cindu</v>
          </cell>
        </row>
        <row r="404">
          <cell r="A404" t="str">
            <v>Regadera corriente</v>
          </cell>
        </row>
        <row r="405">
          <cell r="A405" t="str">
            <v xml:space="preserve">Registro de cortina 1/2 R &amp; W </v>
          </cell>
        </row>
        <row r="406">
          <cell r="A406" t="str">
            <v xml:space="preserve">Registro de cortina 3/4 R &amp; W </v>
          </cell>
        </row>
        <row r="407">
          <cell r="A407" t="str">
            <v xml:space="preserve">Registro de cortina 1 R &amp; W </v>
          </cell>
        </row>
        <row r="408">
          <cell r="A408" t="str">
            <v xml:space="preserve">Registro de cortina 1 1/2 R &amp; W </v>
          </cell>
        </row>
        <row r="409">
          <cell r="A409" t="str">
            <v xml:space="preserve">Registro de cortina 1 1/4 R &amp; W </v>
          </cell>
        </row>
        <row r="410">
          <cell r="A410" t="str">
            <v xml:space="preserve">Registro de cortina 2 R &amp; W </v>
          </cell>
        </row>
        <row r="411">
          <cell r="A411" t="str">
            <v>Registro de cortina Roscado liviano  Ref. 272 A Red &amp; White 2"; incluye accesorios</v>
          </cell>
        </row>
        <row r="412">
          <cell r="A412" t="str">
            <v>Registro de cortina Roscado liviano  Ref. 272 A Red &amp; White 2"; incluye accesorios</v>
          </cell>
        </row>
        <row r="413">
          <cell r="A413" t="str">
            <v>Remate contra culata A.C.</v>
          </cell>
        </row>
        <row r="414">
          <cell r="A414" t="str">
            <v>Repisa ordinaria 3 metros</v>
          </cell>
        </row>
        <row r="415">
          <cell r="A415" t="str">
            <v>Riel metálico. Lam.Cal.14. Ancho:0.10</v>
          </cell>
        </row>
        <row r="416">
          <cell r="A416" t="str">
            <v>Roseta (Plafon)</v>
          </cell>
        </row>
        <row r="417">
          <cell r="A417" t="str">
            <v>Sanitario institucional  Infantil</v>
          </cell>
        </row>
        <row r="418">
          <cell r="A418" t="str">
            <v>Sanitario Acuacer blanco; incluye griferia grival atlantis refn 80620 y  accesorios</v>
          </cell>
        </row>
        <row r="419">
          <cell r="A419" t="str">
            <v>Sanitario Acuacer, suministro e instalación</v>
          </cell>
        </row>
        <row r="420">
          <cell r="A420" t="str">
            <v>Sellador altos solidos/7238</v>
          </cell>
        </row>
        <row r="421">
          <cell r="A421" t="str">
            <v>Sika-1 Imp.Integral</v>
          </cell>
        </row>
        <row r="422">
          <cell r="A422" t="str">
            <v>Silicona liquida 300 ML</v>
          </cell>
        </row>
        <row r="423">
          <cell r="A423" t="str">
            <v>Silla madera tipo cajero (h=0.7 D=0.3)</v>
          </cell>
        </row>
        <row r="424">
          <cell r="A424" t="str">
            <v xml:space="preserve">Silla estudiantil individual con brazo </v>
          </cell>
        </row>
        <row r="425">
          <cell r="A425" t="str">
            <v>Sistema corredizo metálico</v>
          </cell>
        </row>
        <row r="426">
          <cell r="A426" t="str">
            <v>Soldadura elect.004-3/23"</v>
          </cell>
        </row>
        <row r="427">
          <cell r="A427" t="str">
            <v>Soldadura de estaño P/Cobre</v>
          </cell>
        </row>
        <row r="428">
          <cell r="A428" t="str">
            <v>Soldadura PVC liquida 1/4</v>
          </cell>
        </row>
        <row r="429">
          <cell r="A429" t="str">
            <v>Soporte Canal Amazonas</v>
          </cell>
        </row>
        <row r="430">
          <cell r="A430" t="str">
            <v>Soporte de bajante Amazonas</v>
          </cell>
        </row>
        <row r="431">
          <cell r="A431" t="str">
            <v>Subcontrato eléctrico</v>
          </cell>
        </row>
        <row r="432">
          <cell r="A432" t="str">
            <v>Tabla burra ordinario 0,30 - 3 mts</v>
          </cell>
        </row>
        <row r="433">
          <cell r="A433" t="str">
            <v>Tabla burra C Macho 0,28 - 3 mts</v>
          </cell>
        </row>
        <row r="434">
          <cell r="A434" t="str">
            <v>Tabla chapa-ordinario 0,10 - 3 mts</v>
          </cell>
        </row>
        <row r="435">
          <cell r="A435" t="str">
            <v>Tabla chapa-ordinario 0,30 - 3 mts</v>
          </cell>
        </row>
        <row r="436">
          <cell r="A436" t="str">
            <v>Tablero acrílico (a=3.00 x h=1.20)</v>
          </cell>
        </row>
        <row r="437">
          <cell r="A437" t="str">
            <v>Tablero TBP - 8B con puerta y chapa plástica; para 8 cirucitos</v>
          </cell>
        </row>
        <row r="438">
          <cell r="A438" t="str">
            <v>Tablero TBP 12B  con puerta y chapas plastica de 12 Circuitos</v>
          </cell>
        </row>
        <row r="439">
          <cell r="A439" t="str">
            <v>Tablero TBP 16B con puerta y chapas plástico de 16 circuitos</v>
          </cell>
        </row>
        <row r="440">
          <cell r="A440" t="str">
            <v>Tablero 18 Circuitos con espacio para totalizador</v>
          </cell>
        </row>
        <row r="441">
          <cell r="A441" t="str">
            <v>Tablero 30 Circuitos con espacio para totalizador de 3x100A.</v>
          </cell>
        </row>
        <row r="442">
          <cell r="A442" t="str">
            <v xml:space="preserve">Tablero bifasico TBC 24 circuitos </v>
          </cell>
        </row>
        <row r="443">
          <cell r="A443" t="str">
            <v>Tablero en madera entamborada</v>
          </cell>
        </row>
        <row r="444">
          <cell r="A444" t="str">
            <v>Tablex 25mm</v>
          </cell>
        </row>
        <row r="445">
          <cell r="A445" t="str">
            <v>Tableta Alfa 30x30 granito blanco huila</v>
          </cell>
        </row>
        <row r="446">
          <cell r="A446" t="str">
            <v>Tableta Alfa lisa 25x7</v>
          </cell>
        </row>
        <row r="447">
          <cell r="A447" t="str">
            <v>Tableta etrusca</v>
          </cell>
        </row>
        <row r="448">
          <cell r="A448" t="str">
            <v>Tableta 1/4 26 gres con naris gradas</v>
          </cell>
        </row>
        <row r="449">
          <cell r="A449" t="str">
            <v>Tableta gres cuarto 26</v>
          </cell>
        </row>
        <row r="450">
          <cell r="A450" t="str">
            <v>Tablon 30x30 Rustico</v>
          </cell>
        </row>
        <row r="451">
          <cell r="A451" t="str">
            <v>Taco terminal UNIP,HQP 30A</v>
          </cell>
        </row>
        <row r="452">
          <cell r="A452" t="str">
            <v>Tanque plástico 500 lts</v>
          </cell>
        </row>
        <row r="453">
          <cell r="A453" t="str">
            <v>Tanque plástico 1000 lts</v>
          </cell>
        </row>
        <row r="454">
          <cell r="A454" t="str">
            <v>Tapon PVC-P 1/2"</v>
          </cell>
        </row>
        <row r="455">
          <cell r="A455" t="str">
            <v>Tapon PVC 4" - Prueba</v>
          </cell>
        </row>
        <row r="456">
          <cell r="A456" t="str">
            <v>Tapon PVC 4" roscado</v>
          </cell>
        </row>
        <row r="457">
          <cell r="A457" t="str">
            <v>Tapon PVC 2" - Prueba</v>
          </cell>
        </row>
        <row r="458">
          <cell r="A458" t="str">
            <v>Tapa Int Izquierda Canal Amazonas</v>
          </cell>
        </row>
        <row r="459">
          <cell r="A459" t="str">
            <v>Tapa Int Derecha Canal Amazonas</v>
          </cell>
        </row>
        <row r="460">
          <cell r="A460" t="str">
            <v>Tapa troquel.Metal.2 Orif.</v>
          </cell>
        </row>
        <row r="461">
          <cell r="A461" t="str">
            <v>Tapaporos Nogal</v>
          </cell>
        </row>
        <row r="462">
          <cell r="A462" t="str">
            <v xml:space="preserve">Tensor para cable antifraude </v>
          </cell>
        </row>
        <row r="463">
          <cell r="A463" t="str">
            <v xml:space="preserve">Teflon </v>
          </cell>
        </row>
        <row r="464">
          <cell r="A464" t="str">
            <v>Tee 1/2" PVC - Presión</v>
          </cell>
        </row>
        <row r="465">
          <cell r="A465" t="str">
            <v>Tee 3/4"    PVC - Presión</v>
          </cell>
        </row>
        <row r="466">
          <cell r="A466" t="str">
            <v>Tee PVC-P 3/4" x 1/2"</v>
          </cell>
        </row>
        <row r="467">
          <cell r="A467" t="str">
            <v>Tee 1" PVC - Presión</v>
          </cell>
        </row>
        <row r="468">
          <cell r="A468" t="str">
            <v>Tee 1 1/4 PVC - Presión</v>
          </cell>
        </row>
        <row r="469">
          <cell r="A469" t="str">
            <v>Tee Sencilla 2" Sanitaria</v>
          </cell>
        </row>
        <row r="470">
          <cell r="A470" t="str">
            <v>Tee Sencilla 4" Sanitaria</v>
          </cell>
        </row>
        <row r="471">
          <cell r="A471" t="str">
            <v>Teja de asbesto cemento No.4</v>
          </cell>
        </row>
        <row r="472">
          <cell r="A472" t="str">
            <v>Teja de asbesto cemento No.6</v>
          </cell>
        </row>
        <row r="473">
          <cell r="A473" t="str">
            <v>Teja de asbesto cemento No.8</v>
          </cell>
        </row>
        <row r="474">
          <cell r="A474" t="str">
            <v>Teja sandwich de corpacero o similar</v>
          </cell>
        </row>
        <row r="475">
          <cell r="A475" t="str">
            <v>Teja  Cindu incl. Ganchos de fijación</v>
          </cell>
        </row>
        <row r="476">
          <cell r="A476" t="str">
            <v>Terminal PVC 1/2</v>
          </cell>
        </row>
        <row r="477">
          <cell r="A477" t="str">
            <v>Terminal PVC 3/4</v>
          </cell>
        </row>
        <row r="478">
          <cell r="A478" t="str">
            <v>Tierra negra fertilizada</v>
          </cell>
        </row>
        <row r="479">
          <cell r="A479" t="str">
            <v>Tintilla</v>
          </cell>
        </row>
        <row r="480">
          <cell r="A480" t="str">
            <v>Toma de T.V. para cable coaxial</v>
          </cell>
        </row>
        <row r="481">
          <cell r="A481" t="str">
            <v>Toma doble tipo hospitalaria P.T.</v>
          </cell>
        </row>
        <row r="482">
          <cell r="A482" t="str">
            <v xml:space="preserve">Toma eléctrica Regulada doble P.T. </v>
          </cell>
        </row>
        <row r="483">
          <cell r="A483" t="str">
            <v xml:space="preserve">Toma eléctrica doble P.T. </v>
          </cell>
        </row>
        <row r="484">
          <cell r="A484" t="str">
            <v>Toma Doble GFCI</v>
          </cell>
        </row>
        <row r="485">
          <cell r="A485" t="str">
            <v>Toma eléctrica doble 20A pata trabada</v>
          </cell>
        </row>
        <row r="486">
          <cell r="A486" t="str">
            <v>Toma telefónica</v>
          </cell>
        </row>
        <row r="487">
          <cell r="A487" t="str">
            <v>Tornillo autoperforante fijador de correa</v>
          </cell>
        </row>
        <row r="488">
          <cell r="A488" t="str">
            <v>Tornillo goloso 1/8 x 1 1/4</v>
          </cell>
        </row>
        <row r="489">
          <cell r="A489" t="str">
            <v>Tornillo lámina D=3/8"</v>
          </cell>
        </row>
        <row r="490">
          <cell r="A490" t="str">
            <v>Remates accesorios y fijaciones</v>
          </cell>
        </row>
        <row r="491">
          <cell r="A491" t="str">
            <v>Tornillo Inoxidable Canal y Bajante Amazonas</v>
          </cell>
        </row>
        <row r="492">
          <cell r="A492" t="str">
            <v>Tornillo expansivo AH - 1614 5/16 x 3 "</v>
          </cell>
        </row>
        <row r="493">
          <cell r="A493" t="str">
            <v>Tornillo expansivo HLC 10x80/48</v>
          </cell>
        </row>
        <row r="494">
          <cell r="A494" t="str">
            <v>Totalizador 3 x 100 A</v>
          </cell>
        </row>
        <row r="495">
          <cell r="A495" t="str">
            <v>Triturado de máquina</v>
          </cell>
        </row>
        <row r="496">
          <cell r="A496" t="str">
            <v>Tubo Galvanizado de 1/2 SCH 40</v>
          </cell>
        </row>
        <row r="497">
          <cell r="A497" t="str">
            <v>Tubo Galvanizado de 3/8 SCH 40</v>
          </cell>
        </row>
        <row r="498">
          <cell r="A498" t="str">
            <v>Tubo Galvanizado de 1"</v>
          </cell>
        </row>
        <row r="499">
          <cell r="A499" t="str">
            <v>Tubo Galvanizado de 1 1/4"</v>
          </cell>
        </row>
        <row r="500">
          <cell r="A500" t="str">
            <v>Tubo Galvanizado de 1 1/2"</v>
          </cell>
        </row>
        <row r="501">
          <cell r="A501" t="str">
            <v>Tubo acero rectangular 38x78mm</v>
          </cell>
        </row>
        <row r="502">
          <cell r="A502" t="str">
            <v>Tubo acero rectangular 30x44mm</v>
          </cell>
        </row>
        <row r="503">
          <cell r="A503" t="str">
            <v>Tubo acero rectangular 4" x 2"</v>
          </cell>
        </row>
        <row r="504">
          <cell r="A504" t="str">
            <v>Tubo metalico cuadrado 2"</v>
          </cell>
        </row>
        <row r="505">
          <cell r="A505" t="str">
            <v>Tubo metalico de 1/2"</v>
          </cell>
        </row>
        <row r="506">
          <cell r="A506" t="str">
            <v>Tubo Acero redondo 1"</v>
          </cell>
        </row>
        <row r="507">
          <cell r="A507" t="str">
            <v>Curva galvanizada de 1 1/4"</v>
          </cell>
        </row>
        <row r="508">
          <cell r="A508" t="str">
            <v>Curva galvanizada de 1 1/2"</v>
          </cell>
        </row>
        <row r="509">
          <cell r="A509" t="str">
            <v>Capacete de 1 1/4"</v>
          </cell>
        </row>
        <row r="510">
          <cell r="A510" t="str">
            <v>Capacete de 1 1/2"</v>
          </cell>
        </row>
        <row r="511">
          <cell r="A511" t="str">
            <v>Juego de boquilla y contratuerca de 1 1/4"</v>
          </cell>
        </row>
        <row r="512">
          <cell r="A512" t="str">
            <v>Tubo Conduit 3/4"</v>
          </cell>
        </row>
        <row r="513">
          <cell r="A513" t="str">
            <v>Tubo Conduit  1/2"</v>
          </cell>
        </row>
        <row r="514">
          <cell r="A514" t="str">
            <v>Tubo Conduit PVC de 1/2"</v>
          </cell>
        </row>
        <row r="515">
          <cell r="A515" t="str">
            <v>Tubo Conduit PVC de 1"</v>
          </cell>
        </row>
        <row r="516">
          <cell r="A516" t="str">
            <v>Tubo Conduit PVC de 1 1/2"</v>
          </cell>
        </row>
        <row r="517">
          <cell r="A517" t="str">
            <v>Tubo Conduit PVC de 1 1/4</v>
          </cell>
        </row>
        <row r="518">
          <cell r="A518" t="str">
            <v>Tubo Conduit PVC de 3/4"</v>
          </cell>
        </row>
        <row r="519">
          <cell r="A519" t="str">
            <v>Tubo Galvanizado  de 3/4"</v>
          </cell>
        </row>
        <row r="520">
          <cell r="A520" t="str">
            <v>Tubo de concreto 8"</v>
          </cell>
        </row>
        <row r="521">
          <cell r="A521" t="str">
            <v>Tubo pres/21 PVC 2½"</v>
          </cell>
        </row>
        <row r="522">
          <cell r="A522" t="str">
            <v>Tubo pres/21 PVC 2"</v>
          </cell>
        </row>
        <row r="523">
          <cell r="A523" t="str">
            <v>Tubo pres/21 PVC 1 1/2"</v>
          </cell>
        </row>
        <row r="524">
          <cell r="A524" t="str">
            <v>Tubo pres/21 PVC 1 1/4</v>
          </cell>
        </row>
        <row r="525">
          <cell r="A525" t="str">
            <v>Tubo pres/11 PVC 3/4"</v>
          </cell>
        </row>
        <row r="526">
          <cell r="A526" t="str">
            <v>Tubo pres/13,5 PVC 1"</v>
          </cell>
        </row>
        <row r="527">
          <cell r="A527" t="str">
            <v>Tubo pres/9 PVC 1/2"</v>
          </cell>
        </row>
        <row r="528">
          <cell r="A528" t="str">
            <v>Tubo PVC de 2" Lluvias</v>
          </cell>
        </row>
        <row r="529">
          <cell r="A529" t="str">
            <v>Tubo PVC de 3" Lluvias</v>
          </cell>
        </row>
        <row r="530">
          <cell r="A530" t="str">
            <v>Tubo PVC de 4" lluvias</v>
          </cell>
        </row>
        <row r="531">
          <cell r="A531" t="str">
            <v>Tubo PVC de 4" Filtro</v>
          </cell>
        </row>
        <row r="532">
          <cell r="A532" t="str">
            <v>Tubo PVC de 6" Sanitaria</v>
          </cell>
        </row>
        <row r="533">
          <cell r="A533" t="str">
            <v>Tubo PVC de 4" Sanitaria</v>
          </cell>
        </row>
        <row r="534">
          <cell r="A534" t="str">
            <v>Tubo PVC de 4" Sanitaria flexible</v>
          </cell>
        </row>
        <row r="535">
          <cell r="A535" t="str">
            <v>Tubo PVC de 3" Sanitaria</v>
          </cell>
        </row>
        <row r="536">
          <cell r="A536" t="str">
            <v>Tubo PVC de 2" Sanitaria</v>
          </cell>
        </row>
        <row r="537">
          <cell r="A537" t="str">
            <v>Tuberia A.N. 3 plg 2,3 mm</v>
          </cell>
        </row>
        <row r="538">
          <cell r="A538" t="str">
            <v>Tuberia A.N. 2 plg 2mm</v>
          </cell>
        </row>
        <row r="539">
          <cell r="A539" t="str">
            <v>Tubo A.N. 1 1/2 plg, 2 mm</v>
          </cell>
        </row>
        <row r="540">
          <cell r="A540" t="str">
            <v>Tubo A.N. 1 plg, 2 mm</v>
          </cell>
        </row>
        <row r="541">
          <cell r="A541" t="str">
            <v>Tuberia A.N. Ø1 1/2"</v>
          </cell>
        </row>
        <row r="542">
          <cell r="A542" t="str">
            <v>Tubo Novafort de 4"</v>
          </cell>
        </row>
        <row r="543">
          <cell r="A543" t="str">
            <v>Tubo Novafort de 10"</v>
          </cell>
        </row>
        <row r="544">
          <cell r="A544" t="str">
            <v>Tubo Novafort de 12"</v>
          </cell>
        </row>
        <row r="545">
          <cell r="A545" t="str">
            <v>Tuberia Galvanizada 1 1/2" 2,5 mm Cal 12</v>
          </cell>
        </row>
        <row r="546">
          <cell r="A546" t="str">
            <v>Unión PVC-S 4 plg</v>
          </cell>
        </row>
        <row r="547">
          <cell r="A547" t="str">
            <v>Unión PVC-S 3 plg</v>
          </cell>
        </row>
        <row r="548">
          <cell r="A548" t="str">
            <v>Unión PVC-S 2 plg</v>
          </cell>
        </row>
        <row r="549">
          <cell r="A549" t="str">
            <v>Unión PVC-P 1/2 plg</v>
          </cell>
        </row>
        <row r="550">
          <cell r="A550" t="str">
            <v>Unión PVC-P 1 plg</v>
          </cell>
        </row>
        <row r="551">
          <cell r="A551" t="str">
            <v>Unión PVC-P 1 1/4"</v>
          </cell>
        </row>
        <row r="552">
          <cell r="A552" t="str">
            <v>Unión PVC-P 1 1/2"</v>
          </cell>
        </row>
        <row r="553">
          <cell r="A553" t="str">
            <v>Unión PVC-P 2 plg</v>
          </cell>
        </row>
        <row r="554">
          <cell r="A554" t="str">
            <v>Unión Conduit PVC 1/2"</v>
          </cell>
        </row>
        <row r="555">
          <cell r="A555" t="str">
            <v>Unión Canal amazonas</v>
          </cell>
        </row>
        <row r="556">
          <cell r="A556" t="str">
            <v>Unión canal a bajante Amazonas</v>
          </cell>
        </row>
        <row r="557">
          <cell r="A557" t="str">
            <v>Unión de Bajante Amazonas</v>
          </cell>
        </row>
        <row r="558">
          <cell r="A558" t="str">
            <v>Union PVC 3/4</v>
          </cell>
        </row>
        <row r="559">
          <cell r="A559" t="str">
            <v>Vara de clavo</v>
          </cell>
        </row>
        <row r="560">
          <cell r="A560" t="str">
            <v>Varilla Coper Well 5/8" x 8'</v>
          </cell>
        </row>
        <row r="561">
          <cell r="A561" t="str">
            <v>Varilla de 5/8"</v>
          </cell>
        </row>
        <row r="562">
          <cell r="A562" t="str">
            <v>Varilla de 10.5 cm.- 60.000</v>
          </cell>
        </row>
        <row r="563">
          <cell r="A563" t="str">
            <v>Varilla lisa de 1/2"</v>
          </cell>
        </row>
        <row r="564">
          <cell r="A564" t="str">
            <v>Varilla cuadrada de 1/2"</v>
          </cell>
        </row>
        <row r="565">
          <cell r="A565" t="str">
            <v>Ventana  fija .alum.Cal.18. Negra con vidrio templado 6mm</v>
          </cell>
        </row>
        <row r="566">
          <cell r="A566" t="str">
            <v>Ventana corrediza proyec.alum.Cal.18. Negra</v>
          </cell>
        </row>
        <row r="567">
          <cell r="A567" t="str">
            <v>Vidrio incoloro de 4mm pulido</v>
          </cell>
        </row>
        <row r="568">
          <cell r="A568" t="str">
            <v>Vidrio Templado de 6mm</v>
          </cell>
        </row>
        <row r="569">
          <cell r="A569" t="str">
            <v>Vidrio Templado de 10 mm con perfor.</v>
          </cell>
        </row>
        <row r="570">
          <cell r="A570" t="str">
            <v>Vinilo Color Tipo I</v>
          </cell>
        </row>
        <row r="571">
          <cell r="A571" t="str">
            <v>Ventana Aluminio Anodiado Satinada color natural con vidrio templado 6mm</v>
          </cell>
        </row>
        <row r="572">
          <cell r="A572" t="str">
            <v>Wing Aluminio</v>
          </cell>
        </row>
        <row r="573">
          <cell r="A573" t="str">
            <v>Xipex concentrado -Gris</v>
          </cell>
        </row>
        <row r="574">
          <cell r="A574" t="str">
            <v>Xipex Admix C-2000</v>
          </cell>
        </row>
        <row r="575">
          <cell r="A575" t="str">
            <v>Yee sencilla 4"</v>
          </cell>
        </row>
        <row r="576">
          <cell r="A576" t="str">
            <v>Zuncho de cinta band it de 1/2"</v>
          </cell>
        </row>
        <row r="577">
          <cell r="A577" t="str">
            <v>REGISTRO ANTIFRAUDE DE 1/2"</v>
          </cell>
        </row>
        <row r="578">
          <cell r="A578" t="str">
            <v>ELECTROBOMBA DE 1/2HP BARNES - SOLA</v>
          </cell>
        </row>
        <row r="579">
          <cell r="A579" t="str">
            <v>CONCRETO 4000 PSI</v>
          </cell>
        </row>
        <row r="580">
          <cell r="A580" t="str">
            <v>GRAFIL 4 MM</v>
          </cell>
        </row>
        <row r="581">
          <cell r="A581" t="str">
            <v>VALLA INFORMATIVA</v>
          </cell>
        </row>
        <row r="582">
          <cell r="A582" t="str">
            <v>CONCRETO 3500 PSI</v>
          </cell>
        </row>
      </sheetData>
      <sheetData sheetId="13"/>
      <sheetData sheetId="14"/>
      <sheetData sheetId="15"/>
      <sheetData sheetId="16"/>
      <sheetData sheetId="17"/>
      <sheetData sheetId="18">
        <row r="53">
          <cell r="I53">
            <v>276775</v>
          </cell>
        </row>
      </sheetData>
      <sheetData sheetId="19"/>
      <sheetData sheetId="20"/>
      <sheetData sheetId="21"/>
      <sheetData sheetId="22">
        <row r="53">
          <cell r="I53">
            <v>2816</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t"/>
      <sheetName val="Actas 01"/>
      <sheetName val="cantidades de ob ACTA 02"/>
      <sheetName val="cantidades de ob"/>
      <sheetName val="ACTA modificaciones"/>
      <sheetName val="ACTA 02"/>
      <sheetName val="ACTA 01 OBRA"/>
      <sheetName val="ACTA DE PAGO"/>
      <sheetName val="ACTA PRECIOS NO PREVISTOS"/>
      <sheetName val="ACTA CHOCO"/>
      <sheetName val="presupuesto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RESUPUESTO POR CAPITULOS"/>
      <sheetName val="APUS"/>
      <sheetName val="CANTIDADES"/>
      <sheetName val="LISTA DE MATERIALES"/>
      <sheetName val="MANO DE OBRA"/>
      <sheetName val="EQUIPO"/>
    </sheetNames>
    <sheetDataSet>
      <sheetData sheetId="0" refreshError="1"/>
      <sheetData sheetId="1" refreshError="1"/>
      <sheetData sheetId="2" refreshError="1"/>
      <sheetData sheetId="3" refreshError="1"/>
      <sheetData sheetId="4">
        <row r="11">
          <cell r="D11">
            <v>2650</v>
          </cell>
        </row>
        <row r="49">
          <cell r="D49">
            <v>1100</v>
          </cell>
        </row>
        <row r="50">
          <cell r="D50">
            <v>12000</v>
          </cell>
        </row>
        <row r="78">
          <cell r="D78">
            <v>700</v>
          </cell>
        </row>
        <row r="82">
          <cell r="D82">
            <v>2500</v>
          </cell>
        </row>
      </sheetData>
      <sheetData sheetId="5">
        <row r="9">
          <cell r="D9">
            <v>1500</v>
          </cell>
        </row>
        <row r="38">
          <cell r="D38">
            <v>650</v>
          </cell>
        </row>
      </sheetData>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 (2)"/>
      <sheetName val="aiu"/>
      <sheetName val="aiu (2)"/>
      <sheetName val="ALFONSO"/>
      <sheetName val="formulario 2"/>
      <sheetName val="formulario 2 (2)"/>
      <sheetName val="formulario 3"/>
      <sheetName val="formulario 3 (2)"/>
      <sheetName val="formulario 3 (3)"/>
      <sheetName val="formulario 4"/>
      <sheetName val="formulario 5"/>
      <sheetName val="formulario 6"/>
      <sheetName val="formulario 6(2)"/>
      <sheetName val="formulario 6(1)"/>
      <sheetName val="ANTICIPO"/>
      <sheetName val="F.Prestacional"/>
      <sheetName val="PRESUPUESTO"/>
      <sheetName val="INSUMOS"/>
      <sheetName val="CRONOGRAM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Hoja17"/>
      <sheetName val="Hoja18"/>
      <sheetName val="Hoja19"/>
      <sheetName val="Hoja20"/>
      <sheetName val="Hoja21"/>
      <sheetName val="Hoja22"/>
      <sheetName val="Hoja23"/>
      <sheetName val="BaseUnitarios"/>
      <sheetName val="Insumos"/>
      <sheetName val="BaseDa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2">
          <cell r="A2">
            <v>101</v>
          </cell>
          <cell r="B2" t="str">
            <v>Teodolito</v>
          </cell>
          <cell r="C2">
            <v>2250</v>
          </cell>
          <cell r="D2" t="str">
            <v>Alquiler / hora</v>
          </cell>
        </row>
        <row r="3">
          <cell r="A3">
            <v>102</v>
          </cell>
          <cell r="B3" t="str">
            <v>Nivel de precisión</v>
          </cell>
          <cell r="C3">
            <v>1562.5</v>
          </cell>
          <cell r="D3" t="str">
            <v>Alquiler / hora</v>
          </cell>
        </row>
        <row r="4">
          <cell r="A4">
            <v>103</v>
          </cell>
          <cell r="B4" t="str">
            <v>Equipo menor</v>
          </cell>
          <cell r="C4">
            <v>625</v>
          </cell>
          <cell r="D4" t="str">
            <v>Alquiler / hora</v>
          </cell>
        </row>
        <row r="5">
          <cell r="A5">
            <v>104</v>
          </cell>
          <cell r="B5" t="str">
            <v>Herramientas</v>
          </cell>
          <cell r="C5" t="str">
            <v>Variable</v>
          </cell>
          <cell r="D5" t="str">
            <v>Glb.</v>
          </cell>
        </row>
        <row r="6">
          <cell r="A6">
            <v>105</v>
          </cell>
          <cell r="B6" t="str">
            <v>Mezcladora</v>
          </cell>
          <cell r="C6">
            <v>9000</v>
          </cell>
          <cell r="D6" t="str">
            <v>Alquiler / hora</v>
          </cell>
        </row>
        <row r="7">
          <cell r="A7">
            <v>106</v>
          </cell>
          <cell r="B7" t="str">
            <v>Vibrador</v>
          </cell>
          <cell r="C7">
            <v>5000</v>
          </cell>
          <cell r="D7" t="str">
            <v>Alquiler / hora</v>
          </cell>
        </row>
        <row r="8">
          <cell r="A8">
            <v>107</v>
          </cell>
          <cell r="B8" t="str">
            <v>Formaleta</v>
          </cell>
          <cell r="C8">
            <v>5000</v>
          </cell>
          <cell r="D8" t="str">
            <v>m²</v>
          </cell>
        </row>
        <row r="9">
          <cell r="A9">
            <v>108</v>
          </cell>
          <cell r="B9" t="str">
            <v>Andamio</v>
          </cell>
          <cell r="C9">
            <v>50</v>
          </cell>
          <cell r="D9" t="str">
            <v>Alquiler / hora</v>
          </cell>
        </row>
        <row r="10">
          <cell r="A10">
            <v>109</v>
          </cell>
          <cell r="B10" t="str">
            <v>Mira</v>
          </cell>
          <cell r="C10">
            <v>437.5</v>
          </cell>
          <cell r="D10" t="str">
            <v>Alquiler / hora</v>
          </cell>
        </row>
        <row r="11">
          <cell r="A11">
            <v>110</v>
          </cell>
          <cell r="B11" t="str">
            <v>Compresor</v>
          </cell>
          <cell r="C11">
            <v>35000</v>
          </cell>
          <cell r="D11" t="str">
            <v>Alquiler / hora</v>
          </cell>
        </row>
        <row r="12">
          <cell r="A12">
            <v>111</v>
          </cell>
          <cell r="B12" t="str">
            <v>Compactador mecánico (rana)</v>
          </cell>
          <cell r="C12">
            <v>4000</v>
          </cell>
          <cell r="D12" t="str">
            <v>Alquiler / hora</v>
          </cell>
        </row>
        <row r="13">
          <cell r="A13">
            <v>112</v>
          </cell>
          <cell r="C13">
            <v>0</v>
          </cell>
        </row>
        <row r="14">
          <cell r="A14">
            <v>113</v>
          </cell>
          <cell r="C14">
            <v>0</v>
          </cell>
        </row>
        <row r="15">
          <cell r="A15">
            <v>114</v>
          </cell>
          <cell r="C15">
            <v>0</v>
          </cell>
        </row>
        <row r="16">
          <cell r="A16">
            <v>115</v>
          </cell>
          <cell r="C16">
            <v>0</v>
          </cell>
        </row>
        <row r="17">
          <cell r="A17">
            <v>116</v>
          </cell>
          <cell r="C17">
            <v>0</v>
          </cell>
        </row>
        <row r="18">
          <cell r="A18">
            <v>117</v>
          </cell>
          <cell r="C18">
            <v>0</v>
          </cell>
        </row>
        <row r="19">
          <cell r="A19">
            <v>118</v>
          </cell>
          <cell r="C19">
            <v>0</v>
          </cell>
        </row>
        <row r="20">
          <cell r="A20">
            <v>119</v>
          </cell>
          <cell r="C20">
            <v>0</v>
          </cell>
        </row>
        <row r="21">
          <cell r="A21">
            <v>120</v>
          </cell>
          <cell r="C21">
            <v>0</v>
          </cell>
        </row>
        <row r="22">
          <cell r="A22">
            <v>121</v>
          </cell>
          <cell r="C22">
            <v>0</v>
          </cell>
        </row>
        <row r="23">
          <cell r="A23">
            <v>122</v>
          </cell>
          <cell r="C23">
            <v>0</v>
          </cell>
        </row>
        <row r="24">
          <cell r="A24">
            <v>123</v>
          </cell>
          <cell r="C24">
            <v>0</v>
          </cell>
        </row>
        <row r="25">
          <cell r="A25">
            <v>124</v>
          </cell>
          <cell r="C25">
            <v>0</v>
          </cell>
        </row>
        <row r="26">
          <cell r="A26">
            <v>125</v>
          </cell>
          <cell r="C26">
            <v>0</v>
          </cell>
        </row>
        <row r="27">
          <cell r="A27">
            <v>126</v>
          </cell>
          <cell r="C27">
            <v>0</v>
          </cell>
        </row>
        <row r="28">
          <cell r="A28">
            <v>127</v>
          </cell>
          <cell r="C28">
            <v>0</v>
          </cell>
        </row>
        <row r="29">
          <cell r="A29">
            <v>128</v>
          </cell>
          <cell r="C29">
            <v>0</v>
          </cell>
        </row>
        <row r="30">
          <cell r="A30">
            <v>129</v>
          </cell>
          <cell r="C30">
            <v>0</v>
          </cell>
        </row>
        <row r="31">
          <cell r="A31">
            <v>130</v>
          </cell>
          <cell r="C31">
            <v>0</v>
          </cell>
        </row>
        <row r="32">
          <cell r="A32">
            <v>131</v>
          </cell>
          <cell r="C32">
            <v>0</v>
          </cell>
        </row>
        <row r="33">
          <cell r="A33">
            <v>132</v>
          </cell>
          <cell r="C33">
            <v>0</v>
          </cell>
        </row>
        <row r="34">
          <cell r="A34">
            <v>133</v>
          </cell>
          <cell r="C34">
            <v>0</v>
          </cell>
        </row>
        <row r="35">
          <cell r="A35">
            <v>134</v>
          </cell>
          <cell r="C35">
            <v>0</v>
          </cell>
        </row>
        <row r="36">
          <cell r="A36">
            <v>135</v>
          </cell>
          <cell r="C36">
            <v>0</v>
          </cell>
        </row>
        <row r="37">
          <cell r="A37">
            <v>136</v>
          </cell>
          <cell r="C37">
            <v>0</v>
          </cell>
        </row>
        <row r="38">
          <cell r="A38">
            <v>137</v>
          </cell>
          <cell r="C38">
            <v>0</v>
          </cell>
        </row>
        <row r="39">
          <cell r="A39">
            <v>138</v>
          </cell>
          <cell r="C39">
            <v>0</v>
          </cell>
        </row>
        <row r="40">
          <cell r="A40">
            <v>139</v>
          </cell>
          <cell r="C40">
            <v>0</v>
          </cell>
        </row>
        <row r="41">
          <cell r="A41">
            <v>140</v>
          </cell>
          <cell r="C41">
            <v>0</v>
          </cell>
        </row>
        <row r="42">
          <cell r="A42">
            <v>141</v>
          </cell>
          <cell r="C42">
            <v>0</v>
          </cell>
        </row>
        <row r="43">
          <cell r="A43">
            <v>142</v>
          </cell>
          <cell r="C43">
            <v>0</v>
          </cell>
        </row>
        <row r="44">
          <cell r="A44">
            <v>143</v>
          </cell>
          <cell r="C44">
            <v>0</v>
          </cell>
        </row>
        <row r="45">
          <cell r="A45">
            <v>144</v>
          </cell>
          <cell r="C45">
            <v>0</v>
          </cell>
        </row>
        <row r="46">
          <cell r="A46">
            <v>145</v>
          </cell>
          <cell r="C46">
            <v>0</v>
          </cell>
        </row>
        <row r="47">
          <cell r="A47">
            <v>146</v>
          </cell>
          <cell r="C47">
            <v>0</v>
          </cell>
        </row>
        <row r="48">
          <cell r="A48">
            <v>147</v>
          </cell>
          <cell r="C48">
            <v>0</v>
          </cell>
        </row>
        <row r="49">
          <cell r="A49">
            <v>148</v>
          </cell>
          <cell r="C49">
            <v>0</v>
          </cell>
        </row>
        <row r="50">
          <cell r="A50">
            <v>149</v>
          </cell>
          <cell r="C50">
            <v>0</v>
          </cell>
        </row>
        <row r="51">
          <cell r="A51">
            <v>150</v>
          </cell>
          <cell r="C51">
            <v>0</v>
          </cell>
        </row>
        <row r="52">
          <cell r="A52">
            <v>151</v>
          </cell>
          <cell r="C52">
            <v>0</v>
          </cell>
        </row>
        <row r="53">
          <cell r="A53">
            <v>152</v>
          </cell>
          <cell r="C53">
            <v>0</v>
          </cell>
        </row>
        <row r="54">
          <cell r="A54">
            <v>153</v>
          </cell>
          <cell r="C54">
            <v>0</v>
          </cell>
        </row>
        <row r="55">
          <cell r="A55">
            <v>154</v>
          </cell>
          <cell r="C55">
            <v>0</v>
          </cell>
        </row>
        <row r="56">
          <cell r="A56">
            <v>155</v>
          </cell>
          <cell r="C56">
            <v>0</v>
          </cell>
        </row>
        <row r="57">
          <cell r="A57">
            <v>156</v>
          </cell>
          <cell r="C57">
            <v>0</v>
          </cell>
        </row>
        <row r="58">
          <cell r="A58">
            <v>157</v>
          </cell>
          <cell r="C58">
            <v>0</v>
          </cell>
        </row>
        <row r="59">
          <cell r="A59">
            <v>158</v>
          </cell>
          <cell r="C59">
            <v>0</v>
          </cell>
        </row>
        <row r="60">
          <cell r="A60">
            <v>159</v>
          </cell>
          <cell r="C60">
            <v>0</v>
          </cell>
        </row>
        <row r="61">
          <cell r="A61">
            <v>160</v>
          </cell>
          <cell r="C61">
            <v>0</v>
          </cell>
        </row>
        <row r="62">
          <cell r="A62">
            <v>161</v>
          </cell>
          <cell r="C62">
            <v>0</v>
          </cell>
        </row>
        <row r="63">
          <cell r="A63">
            <v>162</v>
          </cell>
          <cell r="C63">
            <v>0</v>
          </cell>
        </row>
        <row r="64">
          <cell r="A64">
            <v>163</v>
          </cell>
          <cell r="C64">
            <v>0</v>
          </cell>
        </row>
        <row r="65">
          <cell r="A65">
            <v>164</v>
          </cell>
          <cell r="C65">
            <v>0</v>
          </cell>
        </row>
        <row r="66">
          <cell r="A66">
            <v>165</v>
          </cell>
          <cell r="C66">
            <v>0</v>
          </cell>
        </row>
        <row r="67">
          <cell r="A67">
            <v>166</v>
          </cell>
          <cell r="C67">
            <v>0</v>
          </cell>
        </row>
        <row r="68">
          <cell r="A68">
            <v>167</v>
          </cell>
          <cell r="C68">
            <v>0</v>
          </cell>
        </row>
        <row r="69">
          <cell r="A69">
            <v>168</v>
          </cell>
          <cell r="C69">
            <v>0</v>
          </cell>
        </row>
        <row r="70">
          <cell r="A70">
            <v>169</v>
          </cell>
          <cell r="C70">
            <v>0</v>
          </cell>
        </row>
        <row r="71">
          <cell r="A71">
            <v>170</v>
          </cell>
          <cell r="C71">
            <v>0</v>
          </cell>
        </row>
        <row r="72">
          <cell r="A72">
            <v>171</v>
          </cell>
          <cell r="C72">
            <v>0</v>
          </cell>
        </row>
        <row r="73">
          <cell r="A73">
            <v>172</v>
          </cell>
          <cell r="C73">
            <v>0</v>
          </cell>
        </row>
        <row r="74">
          <cell r="A74">
            <v>173</v>
          </cell>
          <cell r="C74">
            <v>0</v>
          </cell>
        </row>
        <row r="75">
          <cell r="A75">
            <v>174</v>
          </cell>
          <cell r="C75">
            <v>0</v>
          </cell>
        </row>
        <row r="76">
          <cell r="A76">
            <v>175</v>
          </cell>
          <cell r="C76">
            <v>0</v>
          </cell>
        </row>
        <row r="77">
          <cell r="A77">
            <v>176</v>
          </cell>
          <cell r="C77">
            <v>0</v>
          </cell>
        </row>
        <row r="78">
          <cell r="A78">
            <v>177</v>
          </cell>
          <cell r="C78">
            <v>0</v>
          </cell>
        </row>
        <row r="79">
          <cell r="A79">
            <v>178</v>
          </cell>
          <cell r="C79">
            <v>0</v>
          </cell>
        </row>
        <row r="80">
          <cell r="A80">
            <v>179</v>
          </cell>
          <cell r="C80">
            <v>0</v>
          </cell>
        </row>
        <row r="81">
          <cell r="A81">
            <v>180</v>
          </cell>
          <cell r="C81">
            <v>0</v>
          </cell>
        </row>
        <row r="82">
          <cell r="A82">
            <v>181</v>
          </cell>
          <cell r="C82">
            <v>0</v>
          </cell>
        </row>
        <row r="83">
          <cell r="A83">
            <v>182</v>
          </cell>
          <cell r="C83">
            <v>0</v>
          </cell>
        </row>
        <row r="84">
          <cell r="A84">
            <v>183</v>
          </cell>
          <cell r="C84">
            <v>0</v>
          </cell>
        </row>
        <row r="85">
          <cell r="A85">
            <v>184</v>
          </cell>
          <cell r="C85">
            <v>0</v>
          </cell>
        </row>
        <row r="86">
          <cell r="A86">
            <v>185</v>
          </cell>
          <cell r="C86">
            <v>0</v>
          </cell>
        </row>
        <row r="87">
          <cell r="A87">
            <v>186</v>
          </cell>
          <cell r="C87">
            <v>0</v>
          </cell>
        </row>
        <row r="88">
          <cell r="A88">
            <v>187</v>
          </cell>
          <cell r="C88">
            <v>0</v>
          </cell>
        </row>
        <row r="89">
          <cell r="A89">
            <v>188</v>
          </cell>
          <cell r="C89">
            <v>0</v>
          </cell>
        </row>
        <row r="90">
          <cell r="A90">
            <v>189</v>
          </cell>
          <cell r="C90">
            <v>0</v>
          </cell>
        </row>
        <row r="91">
          <cell r="A91">
            <v>190</v>
          </cell>
          <cell r="B91" t="str">
            <v>Dinamita</v>
          </cell>
          <cell r="C91">
            <v>3500</v>
          </cell>
          <cell r="D91" t="str">
            <v>Taco</v>
          </cell>
        </row>
        <row r="92">
          <cell r="A92">
            <v>191</v>
          </cell>
          <cell r="B92" t="str">
            <v>Estopín</v>
          </cell>
          <cell r="C92">
            <v>1000</v>
          </cell>
          <cell r="D92" t="str">
            <v>Und.</v>
          </cell>
        </row>
        <row r="93">
          <cell r="A93">
            <v>192</v>
          </cell>
          <cell r="B93" t="str">
            <v>Mecha lenta</v>
          </cell>
          <cell r="C93">
            <v>2000</v>
          </cell>
          <cell r="D93" t="str">
            <v>ml.</v>
          </cell>
        </row>
        <row r="94">
          <cell r="A94">
            <v>193</v>
          </cell>
          <cell r="C94">
            <v>0</v>
          </cell>
        </row>
        <row r="95">
          <cell r="A95">
            <v>194</v>
          </cell>
          <cell r="C95">
            <v>0</v>
          </cell>
        </row>
        <row r="96">
          <cell r="A96">
            <v>195</v>
          </cell>
          <cell r="C96">
            <v>0</v>
          </cell>
        </row>
        <row r="97">
          <cell r="A97">
            <v>196</v>
          </cell>
          <cell r="C97">
            <v>0</v>
          </cell>
        </row>
        <row r="98">
          <cell r="A98">
            <v>197</v>
          </cell>
          <cell r="C98">
            <v>0</v>
          </cell>
        </row>
        <row r="99">
          <cell r="A99">
            <v>198</v>
          </cell>
          <cell r="C99">
            <v>0</v>
          </cell>
        </row>
        <row r="100">
          <cell r="A100">
            <v>199</v>
          </cell>
          <cell r="B100" t="str">
            <v>Madera para estacas</v>
          </cell>
          <cell r="C100">
            <v>50</v>
          </cell>
          <cell r="D100" t="str">
            <v>Und.</v>
          </cell>
        </row>
        <row r="101">
          <cell r="A101">
            <v>200</v>
          </cell>
          <cell r="B101" t="str">
            <v>Estacas para topografía</v>
          </cell>
          <cell r="C101">
            <v>100</v>
          </cell>
          <cell r="D101" t="str">
            <v>Und.</v>
          </cell>
          <cell r="E101">
            <v>0.2</v>
          </cell>
        </row>
        <row r="102">
          <cell r="A102">
            <v>201</v>
          </cell>
          <cell r="B102" t="str">
            <v>Pintura</v>
          </cell>
          <cell r="C102">
            <v>25000</v>
          </cell>
          <cell r="D102" t="str">
            <v>Galón</v>
          </cell>
          <cell r="E102">
            <v>50</v>
          </cell>
        </row>
        <row r="103">
          <cell r="A103">
            <v>202</v>
          </cell>
          <cell r="B103" t="str">
            <v>Cemento gris</v>
          </cell>
          <cell r="C103">
            <v>320</v>
          </cell>
          <cell r="D103" t="str">
            <v>kg.</v>
          </cell>
          <cell r="E103">
            <v>2.56</v>
          </cell>
        </row>
        <row r="104">
          <cell r="A104">
            <v>203</v>
          </cell>
          <cell r="B104" t="str">
            <v>Arena</v>
          </cell>
          <cell r="C104">
            <v>25000</v>
          </cell>
          <cell r="D104" t="str">
            <v>m³</v>
          </cell>
          <cell r="E104">
            <v>500</v>
          </cell>
        </row>
        <row r="105">
          <cell r="A105">
            <v>204</v>
          </cell>
          <cell r="B105" t="str">
            <v>Triturado</v>
          </cell>
          <cell r="C105">
            <v>32000</v>
          </cell>
          <cell r="D105" t="str">
            <v>m³</v>
          </cell>
          <cell r="E105">
            <v>640</v>
          </cell>
        </row>
        <row r="106">
          <cell r="A106">
            <v>205</v>
          </cell>
          <cell r="B106" t="str">
            <v>Agua</v>
          </cell>
          <cell r="C106">
            <v>10</v>
          </cell>
          <cell r="D106" t="str">
            <v>lts</v>
          </cell>
          <cell r="E106">
            <v>0.02</v>
          </cell>
        </row>
        <row r="107">
          <cell r="A107">
            <v>206</v>
          </cell>
          <cell r="B107" t="str">
            <v>Piedra rajón</v>
          </cell>
          <cell r="C107">
            <v>8000</v>
          </cell>
          <cell r="D107" t="str">
            <v>m³</v>
          </cell>
          <cell r="E107">
            <v>160</v>
          </cell>
        </row>
        <row r="108">
          <cell r="A108">
            <v>207</v>
          </cell>
          <cell r="B108" t="str">
            <v>Puntillas</v>
          </cell>
          <cell r="C108">
            <v>1900</v>
          </cell>
          <cell r="D108" t="str">
            <v>kg.</v>
          </cell>
          <cell r="E108">
            <v>3.8000000000000003</v>
          </cell>
        </row>
        <row r="109">
          <cell r="A109">
            <v>208</v>
          </cell>
          <cell r="B109" t="str">
            <v>Puntillón para fijación</v>
          </cell>
          <cell r="C109">
            <v>50</v>
          </cell>
          <cell r="D109" t="str">
            <v>Und.</v>
          </cell>
          <cell r="E109">
            <v>0.1</v>
          </cell>
        </row>
        <row r="110">
          <cell r="A110">
            <v>209</v>
          </cell>
          <cell r="B110" t="str">
            <v>Malla para friso sin vena 0.53 x 2.4 m</v>
          </cell>
          <cell r="C110">
            <v>1176</v>
          </cell>
          <cell r="D110" t="str">
            <v>Und.</v>
          </cell>
          <cell r="E110">
            <v>2.3519999999999999</v>
          </cell>
        </row>
        <row r="111">
          <cell r="A111">
            <v>210</v>
          </cell>
          <cell r="B111" t="str">
            <v>Acero fy=60000PSI</v>
          </cell>
          <cell r="C111">
            <v>990</v>
          </cell>
          <cell r="D111" t="str">
            <v>kg</v>
          </cell>
          <cell r="E111">
            <v>1.98</v>
          </cell>
        </row>
        <row r="112">
          <cell r="A112">
            <v>211</v>
          </cell>
          <cell r="B112" t="str">
            <v>Acero fy=37000PSI</v>
          </cell>
          <cell r="C112">
            <v>990</v>
          </cell>
          <cell r="D112" t="str">
            <v>kg</v>
          </cell>
          <cell r="E112">
            <v>1.98</v>
          </cell>
        </row>
        <row r="113">
          <cell r="A113">
            <v>212</v>
          </cell>
          <cell r="C113">
            <v>0</v>
          </cell>
          <cell r="E113">
            <v>0</v>
          </cell>
        </row>
        <row r="114">
          <cell r="A114">
            <v>213</v>
          </cell>
          <cell r="C114">
            <v>0</v>
          </cell>
          <cell r="E114">
            <v>0</v>
          </cell>
        </row>
        <row r="115">
          <cell r="A115">
            <v>214</v>
          </cell>
          <cell r="C115">
            <v>0</v>
          </cell>
          <cell r="E115">
            <v>0</v>
          </cell>
        </row>
        <row r="116">
          <cell r="A116">
            <v>215</v>
          </cell>
          <cell r="B116" t="str">
            <v>Alambre</v>
          </cell>
          <cell r="C116">
            <v>1250</v>
          </cell>
          <cell r="D116" t="str">
            <v>kg</v>
          </cell>
          <cell r="E116">
            <v>1.25</v>
          </cell>
        </row>
        <row r="117">
          <cell r="A117">
            <v>216</v>
          </cell>
          <cell r="C117">
            <v>0</v>
          </cell>
          <cell r="E117">
            <v>0</v>
          </cell>
        </row>
        <row r="118">
          <cell r="A118">
            <v>217</v>
          </cell>
          <cell r="B118" t="str">
            <v>Tabla para entibar</v>
          </cell>
          <cell r="C118">
            <v>3000</v>
          </cell>
          <cell r="D118" t="str">
            <v>Und.</v>
          </cell>
          <cell r="E118">
            <v>3</v>
          </cell>
        </row>
        <row r="119">
          <cell r="A119">
            <v>218</v>
          </cell>
          <cell r="B119" t="str">
            <v>Cerco de 4 x 4 x 240</v>
          </cell>
          <cell r="C119">
            <v>4000</v>
          </cell>
          <cell r="D119" t="str">
            <v>Und.</v>
          </cell>
          <cell r="E119">
            <v>4</v>
          </cell>
        </row>
        <row r="120">
          <cell r="A120">
            <v>219</v>
          </cell>
          <cell r="C120">
            <v>0</v>
          </cell>
          <cell r="E120">
            <v>0</v>
          </cell>
        </row>
        <row r="121">
          <cell r="A121">
            <v>220</v>
          </cell>
          <cell r="B121" t="str">
            <v>Cimbra sencilla</v>
          </cell>
          <cell r="C121">
            <v>46880</v>
          </cell>
          <cell r="D121" t="str">
            <v>ml.</v>
          </cell>
          <cell r="E121">
            <v>140.64000000000001</v>
          </cell>
        </row>
        <row r="122">
          <cell r="A122">
            <v>221</v>
          </cell>
          <cell r="B122" t="str">
            <v>Cimbra semidoble</v>
          </cell>
          <cell r="C122">
            <v>54690</v>
          </cell>
          <cell r="D122" t="str">
            <v>ml.</v>
          </cell>
          <cell r="E122">
            <v>164.07</v>
          </cell>
        </row>
        <row r="123">
          <cell r="A123">
            <v>222</v>
          </cell>
          <cell r="B123" t="str">
            <v>Cimbra doble</v>
          </cell>
          <cell r="C123">
            <v>62500</v>
          </cell>
          <cell r="D123" t="str">
            <v>ml.</v>
          </cell>
          <cell r="E123">
            <v>187.5</v>
          </cell>
        </row>
        <row r="124">
          <cell r="A124">
            <v>223</v>
          </cell>
          <cell r="C124">
            <v>0</v>
          </cell>
          <cell r="E124">
            <v>0</v>
          </cell>
        </row>
        <row r="125">
          <cell r="A125">
            <v>224</v>
          </cell>
          <cell r="C125">
            <v>0</v>
          </cell>
          <cell r="E125">
            <v>0</v>
          </cell>
        </row>
        <row r="126">
          <cell r="A126">
            <v>225</v>
          </cell>
          <cell r="B126" t="str">
            <v>Icopor</v>
          </cell>
          <cell r="C126">
            <v>4690</v>
          </cell>
          <cell r="D126" t="str">
            <v>m²</v>
          </cell>
          <cell r="E126">
            <v>4.6900000000000004</v>
          </cell>
        </row>
        <row r="127">
          <cell r="A127">
            <v>226</v>
          </cell>
          <cell r="C127">
            <v>0</v>
          </cell>
          <cell r="E127">
            <v>0</v>
          </cell>
        </row>
        <row r="128">
          <cell r="A128">
            <v>227</v>
          </cell>
          <cell r="C128">
            <v>0</v>
          </cell>
          <cell r="E128">
            <v>0</v>
          </cell>
        </row>
        <row r="129">
          <cell r="A129">
            <v>228</v>
          </cell>
          <cell r="C129">
            <v>0</v>
          </cell>
          <cell r="E129">
            <v>0</v>
          </cell>
        </row>
        <row r="130">
          <cell r="A130">
            <v>229</v>
          </cell>
          <cell r="C130">
            <v>0</v>
          </cell>
          <cell r="E130">
            <v>0</v>
          </cell>
        </row>
        <row r="131">
          <cell r="A131">
            <v>230</v>
          </cell>
          <cell r="B131" t="str">
            <v>Caseta (campamento, bodega etc.)</v>
          </cell>
          <cell r="C131">
            <v>2000000</v>
          </cell>
          <cell r="D131" t="str">
            <v>Glb.</v>
          </cell>
          <cell r="E131">
            <v>4000</v>
          </cell>
        </row>
        <row r="132">
          <cell r="A132">
            <v>231</v>
          </cell>
          <cell r="B132" t="str">
            <v>Caseta oficinas</v>
          </cell>
          <cell r="C132">
            <v>1500000</v>
          </cell>
          <cell r="D132" t="str">
            <v>Glb.</v>
          </cell>
          <cell r="E132">
            <v>3000</v>
          </cell>
        </row>
        <row r="133">
          <cell r="A133">
            <v>232</v>
          </cell>
          <cell r="B133" t="str">
            <v>Valla de aviso de la obra</v>
          </cell>
          <cell r="C133">
            <v>400000</v>
          </cell>
          <cell r="D133" t="str">
            <v>Glb.</v>
          </cell>
          <cell r="E133">
            <v>800</v>
          </cell>
        </row>
        <row r="134">
          <cell r="A134">
            <v>233</v>
          </cell>
          <cell r="C134">
            <v>0</v>
          </cell>
          <cell r="E134">
            <v>0</v>
          </cell>
        </row>
        <row r="135">
          <cell r="A135">
            <v>234</v>
          </cell>
          <cell r="C135">
            <v>0</v>
          </cell>
          <cell r="E135">
            <v>0</v>
          </cell>
        </row>
        <row r="136">
          <cell r="A136">
            <v>235</v>
          </cell>
          <cell r="C136">
            <v>0</v>
          </cell>
          <cell r="E136">
            <v>0</v>
          </cell>
        </row>
        <row r="137">
          <cell r="A137">
            <v>236</v>
          </cell>
          <cell r="C137">
            <v>0</v>
          </cell>
          <cell r="E137">
            <v>0</v>
          </cell>
        </row>
        <row r="138">
          <cell r="A138">
            <v>237</v>
          </cell>
          <cell r="C138">
            <v>0</v>
          </cell>
          <cell r="E138">
            <v>0</v>
          </cell>
        </row>
        <row r="139">
          <cell r="A139">
            <v>238</v>
          </cell>
          <cell r="C139">
            <v>0</v>
          </cell>
          <cell r="E139">
            <v>0</v>
          </cell>
        </row>
        <row r="140">
          <cell r="A140">
            <v>239</v>
          </cell>
          <cell r="C140">
            <v>0</v>
          </cell>
          <cell r="E140">
            <v>0</v>
          </cell>
        </row>
        <row r="141">
          <cell r="A141">
            <v>240</v>
          </cell>
          <cell r="B141" t="str">
            <v>Tubería sanitaria PVC 2"</v>
          </cell>
          <cell r="C141">
            <v>3653</v>
          </cell>
          <cell r="D141" t="str">
            <v>ml.</v>
          </cell>
          <cell r="E141">
            <v>3.653</v>
          </cell>
        </row>
        <row r="142">
          <cell r="A142">
            <v>241</v>
          </cell>
          <cell r="B142" t="str">
            <v>Tubería sanitaria PVC 3"</v>
          </cell>
          <cell r="C142">
            <v>5274</v>
          </cell>
          <cell r="D142" t="str">
            <v>ml.</v>
          </cell>
          <cell r="E142">
            <v>5.274</v>
          </cell>
        </row>
        <row r="143">
          <cell r="A143">
            <v>242</v>
          </cell>
          <cell r="B143" t="str">
            <v>Tubería sanitaria PVC 4"</v>
          </cell>
          <cell r="C143">
            <v>7608</v>
          </cell>
          <cell r="D143" t="str">
            <v>ml.</v>
          </cell>
          <cell r="E143">
            <v>7.6080000000000005</v>
          </cell>
        </row>
        <row r="144">
          <cell r="A144">
            <v>243</v>
          </cell>
          <cell r="B144" t="str">
            <v>Tubería sanitaria PVC 6"</v>
          </cell>
          <cell r="C144">
            <v>15402</v>
          </cell>
          <cell r="D144" t="str">
            <v>ml.</v>
          </cell>
          <cell r="E144">
            <v>15.402000000000001</v>
          </cell>
        </row>
        <row r="145">
          <cell r="A145">
            <v>244</v>
          </cell>
          <cell r="C145">
            <v>0</v>
          </cell>
          <cell r="E145">
            <v>0</v>
          </cell>
        </row>
        <row r="146">
          <cell r="A146">
            <v>245</v>
          </cell>
          <cell r="C146">
            <v>0</v>
          </cell>
          <cell r="E146">
            <v>0</v>
          </cell>
        </row>
        <row r="147">
          <cell r="A147">
            <v>246</v>
          </cell>
          <cell r="B147" t="str">
            <v>Rejilla para drenaje  Ø = 4"</v>
          </cell>
          <cell r="C147">
            <v>4000</v>
          </cell>
          <cell r="D147" t="str">
            <v>Und.</v>
          </cell>
          <cell r="E147">
            <v>4</v>
          </cell>
        </row>
        <row r="148">
          <cell r="A148">
            <v>247</v>
          </cell>
          <cell r="C148">
            <v>0</v>
          </cell>
          <cell r="E148">
            <v>0</v>
          </cell>
        </row>
        <row r="149">
          <cell r="A149">
            <v>248</v>
          </cell>
          <cell r="C149">
            <v>0</v>
          </cell>
          <cell r="E149">
            <v>0</v>
          </cell>
        </row>
        <row r="150">
          <cell r="A150">
            <v>249</v>
          </cell>
          <cell r="C150">
            <v>0</v>
          </cell>
          <cell r="E150">
            <v>0</v>
          </cell>
        </row>
        <row r="151">
          <cell r="A151">
            <v>250</v>
          </cell>
          <cell r="B151" t="str">
            <v>Escombros</v>
          </cell>
          <cell r="C151">
            <v>0</v>
          </cell>
          <cell r="D151" t="str">
            <v>m³</v>
          </cell>
          <cell r="E151">
            <v>100</v>
          </cell>
        </row>
        <row r="152">
          <cell r="A152">
            <v>251</v>
          </cell>
          <cell r="C152">
            <v>0</v>
          </cell>
          <cell r="E152">
            <v>0</v>
          </cell>
        </row>
        <row r="153">
          <cell r="A153">
            <v>252</v>
          </cell>
          <cell r="C153">
            <v>0</v>
          </cell>
          <cell r="E153">
            <v>0</v>
          </cell>
        </row>
        <row r="154">
          <cell r="A154">
            <v>253</v>
          </cell>
          <cell r="C154">
            <v>0</v>
          </cell>
          <cell r="E154">
            <v>0</v>
          </cell>
        </row>
        <row r="155">
          <cell r="A155">
            <v>254</v>
          </cell>
          <cell r="C155">
            <v>0</v>
          </cell>
          <cell r="E155">
            <v>0</v>
          </cell>
        </row>
        <row r="156">
          <cell r="A156">
            <v>255</v>
          </cell>
          <cell r="B156" t="str">
            <v>Almoadilla de Neopreno dureza 60  e=4"</v>
          </cell>
          <cell r="C156">
            <v>150000</v>
          </cell>
          <cell r="D156" t="str">
            <v>m²</v>
          </cell>
          <cell r="E156">
            <v>150</v>
          </cell>
        </row>
        <row r="157">
          <cell r="A157">
            <v>256</v>
          </cell>
          <cell r="C157">
            <v>0</v>
          </cell>
          <cell r="E157">
            <v>0</v>
          </cell>
        </row>
        <row r="158">
          <cell r="A158">
            <v>257</v>
          </cell>
          <cell r="C158">
            <v>0</v>
          </cell>
          <cell r="E158">
            <v>0</v>
          </cell>
        </row>
        <row r="159">
          <cell r="A159">
            <v>258</v>
          </cell>
          <cell r="C159">
            <v>0</v>
          </cell>
          <cell r="E159">
            <v>0</v>
          </cell>
        </row>
        <row r="160">
          <cell r="A160">
            <v>259</v>
          </cell>
          <cell r="C160">
            <v>0</v>
          </cell>
          <cell r="E160">
            <v>0</v>
          </cell>
        </row>
        <row r="161">
          <cell r="A161">
            <v>260</v>
          </cell>
          <cell r="B161" t="str">
            <v>Ladrillo tolette</v>
          </cell>
          <cell r="C161">
            <v>365</v>
          </cell>
          <cell r="D161" t="str">
            <v>Und</v>
          </cell>
          <cell r="E161">
            <v>3.65</v>
          </cell>
        </row>
        <row r="162">
          <cell r="A162">
            <v>261</v>
          </cell>
          <cell r="C162">
            <v>0</v>
          </cell>
          <cell r="E162">
            <v>0</v>
          </cell>
        </row>
        <row r="163">
          <cell r="A163">
            <v>262</v>
          </cell>
          <cell r="C163">
            <v>0</v>
          </cell>
          <cell r="E163">
            <v>0</v>
          </cell>
        </row>
        <row r="164">
          <cell r="A164">
            <v>263</v>
          </cell>
          <cell r="C164">
            <v>0</v>
          </cell>
          <cell r="E164">
            <v>0</v>
          </cell>
        </row>
        <row r="165">
          <cell r="A165">
            <v>264</v>
          </cell>
          <cell r="C165">
            <v>0</v>
          </cell>
          <cell r="E165">
            <v>0</v>
          </cell>
        </row>
        <row r="166">
          <cell r="A166">
            <v>265</v>
          </cell>
          <cell r="C166">
            <v>0</v>
          </cell>
          <cell r="E166">
            <v>0</v>
          </cell>
        </row>
        <row r="167">
          <cell r="A167">
            <v>266</v>
          </cell>
          <cell r="C167">
            <v>0</v>
          </cell>
          <cell r="E167">
            <v>0</v>
          </cell>
        </row>
        <row r="168">
          <cell r="A168">
            <v>267</v>
          </cell>
          <cell r="C168">
            <v>0</v>
          </cell>
          <cell r="E168">
            <v>0</v>
          </cell>
        </row>
        <row r="169">
          <cell r="A169">
            <v>268</v>
          </cell>
          <cell r="C169">
            <v>0</v>
          </cell>
          <cell r="E169">
            <v>0</v>
          </cell>
        </row>
        <row r="170">
          <cell r="A170">
            <v>269</v>
          </cell>
          <cell r="C170">
            <v>0</v>
          </cell>
          <cell r="E170">
            <v>0</v>
          </cell>
        </row>
        <row r="171">
          <cell r="A171">
            <v>270</v>
          </cell>
          <cell r="B171" t="str">
            <v>Tubería Novafort de 8"</v>
          </cell>
          <cell r="C171">
            <v>27237</v>
          </cell>
          <cell r="D171" t="str">
            <v>ml.</v>
          </cell>
          <cell r="E171">
            <v>13.618500000000001</v>
          </cell>
        </row>
        <row r="172">
          <cell r="A172">
            <v>271</v>
          </cell>
          <cell r="B172" t="str">
            <v>Tubería Novafort de 10"</v>
          </cell>
          <cell r="C172">
            <v>40064</v>
          </cell>
          <cell r="D172" t="str">
            <v>ml.</v>
          </cell>
          <cell r="E172">
            <v>20.032</v>
          </cell>
        </row>
        <row r="173">
          <cell r="A173">
            <v>272</v>
          </cell>
          <cell r="B173" t="str">
            <v>Tubería Novafort de 12"</v>
          </cell>
          <cell r="C173">
            <v>56807</v>
          </cell>
          <cell r="D173" t="str">
            <v>ml.</v>
          </cell>
          <cell r="E173">
            <v>28.403500000000001</v>
          </cell>
        </row>
        <row r="174">
          <cell r="A174">
            <v>273</v>
          </cell>
          <cell r="B174" t="str">
            <v>Tubería Novafort de 16"</v>
          </cell>
          <cell r="C174">
            <v>89622</v>
          </cell>
          <cell r="D174" t="str">
            <v>ml.</v>
          </cell>
          <cell r="E174">
            <v>44.811</v>
          </cell>
        </row>
        <row r="175">
          <cell r="A175">
            <v>274</v>
          </cell>
          <cell r="C175">
            <v>0</v>
          </cell>
          <cell r="E175">
            <v>0</v>
          </cell>
        </row>
        <row r="176">
          <cell r="A176">
            <v>275</v>
          </cell>
          <cell r="B176" t="str">
            <v>Lubricante PVC</v>
          </cell>
          <cell r="C176">
            <v>8450</v>
          </cell>
          <cell r="D176" t="str">
            <v>lb</v>
          </cell>
          <cell r="E176">
            <v>8.4499999999999993</v>
          </cell>
        </row>
        <row r="177">
          <cell r="A177">
            <v>276</v>
          </cell>
          <cell r="C177">
            <v>0</v>
          </cell>
          <cell r="E177">
            <v>0</v>
          </cell>
        </row>
        <row r="178">
          <cell r="A178">
            <v>277</v>
          </cell>
          <cell r="C178">
            <v>0</v>
          </cell>
          <cell r="E178">
            <v>0</v>
          </cell>
        </row>
        <row r="179">
          <cell r="A179">
            <v>278</v>
          </cell>
          <cell r="C179">
            <v>0</v>
          </cell>
          <cell r="E179">
            <v>0</v>
          </cell>
        </row>
        <row r="180">
          <cell r="A180">
            <v>279</v>
          </cell>
          <cell r="C180">
            <v>0</v>
          </cell>
          <cell r="E180">
            <v>0</v>
          </cell>
        </row>
        <row r="181">
          <cell r="A181">
            <v>280</v>
          </cell>
          <cell r="B181" t="str">
            <v>Mortero 1:3</v>
          </cell>
          <cell r="C181">
            <v>122850</v>
          </cell>
          <cell r="D181" t="str">
            <v>m³</v>
          </cell>
          <cell r="E181">
            <v>122.85000000000001</v>
          </cell>
        </row>
        <row r="182">
          <cell r="A182">
            <v>281</v>
          </cell>
          <cell r="B182" t="str">
            <v>Concreto 3000psi</v>
          </cell>
          <cell r="C182">
            <v>0</v>
          </cell>
          <cell r="D182" t="str">
            <v>m³</v>
          </cell>
          <cell r="E182">
            <v>0</v>
          </cell>
        </row>
        <row r="183">
          <cell r="A183">
            <v>282</v>
          </cell>
          <cell r="B183" t="str">
            <v>Concreto 4000psi</v>
          </cell>
          <cell r="C183">
            <v>0</v>
          </cell>
          <cell r="D183" t="str">
            <v>m³</v>
          </cell>
          <cell r="E183">
            <v>0</v>
          </cell>
        </row>
        <row r="184">
          <cell r="A184">
            <v>283</v>
          </cell>
          <cell r="B184" t="str">
            <v>Mortero de pega</v>
          </cell>
          <cell r="C184">
            <v>135135</v>
          </cell>
          <cell r="D184" t="str">
            <v>m³</v>
          </cell>
          <cell r="E184">
            <v>135.13499999999999</v>
          </cell>
        </row>
        <row r="185">
          <cell r="A185">
            <v>284</v>
          </cell>
          <cell r="C185">
            <v>0</v>
          </cell>
          <cell r="E185">
            <v>0</v>
          </cell>
        </row>
        <row r="186">
          <cell r="A186">
            <v>285</v>
          </cell>
          <cell r="C186">
            <v>0</v>
          </cell>
          <cell r="E186">
            <v>0</v>
          </cell>
        </row>
        <row r="187">
          <cell r="A187">
            <v>286</v>
          </cell>
          <cell r="C187">
            <v>0</v>
          </cell>
          <cell r="E187">
            <v>0</v>
          </cell>
        </row>
        <row r="188">
          <cell r="A188">
            <v>287</v>
          </cell>
          <cell r="C188">
            <v>0</v>
          </cell>
          <cell r="E188">
            <v>0</v>
          </cell>
        </row>
        <row r="189">
          <cell r="A189">
            <v>288</v>
          </cell>
          <cell r="C189">
            <v>0</v>
          </cell>
          <cell r="E189">
            <v>0</v>
          </cell>
        </row>
        <row r="190">
          <cell r="A190">
            <v>289</v>
          </cell>
          <cell r="C190">
            <v>0</v>
          </cell>
          <cell r="E190">
            <v>0</v>
          </cell>
        </row>
        <row r="191">
          <cell r="A191">
            <v>290</v>
          </cell>
          <cell r="B191" t="str">
            <v>Sika-1</v>
          </cell>
          <cell r="C191">
            <v>2430</v>
          </cell>
          <cell r="D191" t="str">
            <v>kg</v>
          </cell>
          <cell r="E191">
            <v>2.4300000000000002</v>
          </cell>
        </row>
        <row r="192">
          <cell r="A192">
            <v>291</v>
          </cell>
          <cell r="C192">
            <v>0</v>
          </cell>
          <cell r="E192">
            <v>0</v>
          </cell>
        </row>
        <row r="193">
          <cell r="A193">
            <v>292</v>
          </cell>
          <cell r="C193">
            <v>0</v>
          </cell>
          <cell r="E193">
            <v>0</v>
          </cell>
        </row>
        <row r="194">
          <cell r="A194">
            <v>293</v>
          </cell>
          <cell r="C194">
            <v>0</v>
          </cell>
          <cell r="E194">
            <v>0</v>
          </cell>
        </row>
        <row r="195">
          <cell r="A195">
            <v>294</v>
          </cell>
          <cell r="C195">
            <v>0</v>
          </cell>
          <cell r="E195">
            <v>0</v>
          </cell>
        </row>
        <row r="196">
          <cell r="A196">
            <v>295</v>
          </cell>
          <cell r="C196">
            <v>0</v>
          </cell>
          <cell r="E196">
            <v>0</v>
          </cell>
        </row>
        <row r="197">
          <cell r="A197">
            <v>296</v>
          </cell>
          <cell r="C197">
            <v>0</v>
          </cell>
          <cell r="E197">
            <v>0</v>
          </cell>
        </row>
        <row r="198">
          <cell r="A198">
            <v>297</v>
          </cell>
          <cell r="C198">
            <v>0</v>
          </cell>
          <cell r="E198">
            <v>0</v>
          </cell>
        </row>
        <row r="199">
          <cell r="A199">
            <v>298</v>
          </cell>
          <cell r="C199">
            <v>0</v>
          </cell>
          <cell r="E199">
            <v>0</v>
          </cell>
        </row>
        <row r="200">
          <cell r="A200">
            <v>299</v>
          </cell>
          <cell r="C200">
            <v>0</v>
          </cell>
          <cell r="E200">
            <v>0</v>
          </cell>
        </row>
        <row r="201">
          <cell r="A201">
            <v>300</v>
          </cell>
          <cell r="B201" t="str">
            <v>Material común de relleno</v>
          </cell>
          <cell r="C201">
            <v>3000</v>
          </cell>
          <cell r="D201" t="str">
            <v>m³</v>
          </cell>
          <cell r="E201">
            <v>30</v>
          </cell>
        </row>
        <row r="202">
          <cell r="A202">
            <v>301</v>
          </cell>
          <cell r="B202" t="str">
            <v>Material seleccionado de relleno</v>
          </cell>
          <cell r="C202">
            <v>8500</v>
          </cell>
          <cell r="D202" t="str">
            <v>m³</v>
          </cell>
          <cell r="E202">
            <v>85</v>
          </cell>
        </row>
        <row r="203">
          <cell r="A203">
            <v>302</v>
          </cell>
          <cell r="C203">
            <v>0</v>
          </cell>
        </row>
        <row r="204">
          <cell r="A204">
            <v>303</v>
          </cell>
          <cell r="C204">
            <v>0</v>
          </cell>
        </row>
        <row r="205">
          <cell r="A205">
            <v>304</v>
          </cell>
          <cell r="C205">
            <v>0</v>
          </cell>
        </row>
        <row r="206">
          <cell r="A206">
            <v>305</v>
          </cell>
          <cell r="C206">
            <v>0</v>
          </cell>
        </row>
        <row r="207">
          <cell r="A207">
            <v>306</v>
          </cell>
          <cell r="C207">
            <v>0</v>
          </cell>
        </row>
        <row r="208">
          <cell r="A208">
            <v>307</v>
          </cell>
          <cell r="C208">
            <v>0</v>
          </cell>
        </row>
        <row r="209">
          <cell r="A209">
            <v>308</v>
          </cell>
          <cell r="C209">
            <v>0</v>
          </cell>
        </row>
        <row r="210">
          <cell r="A210">
            <v>309</v>
          </cell>
          <cell r="C210">
            <v>0</v>
          </cell>
        </row>
        <row r="211">
          <cell r="A211">
            <v>310</v>
          </cell>
          <cell r="B211" t="str">
            <v>Tapa y anillo en hierro fundido</v>
          </cell>
          <cell r="C211">
            <v>132600</v>
          </cell>
          <cell r="D211" t="str">
            <v>Und.</v>
          </cell>
        </row>
        <row r="212">
          <cell r="A212">
            <v>311</v>
          </cell>
          <cell r="C212">
            <v>0</v>
          </cell>
        </row>
        <row r="213">
          <cell r="A213">
            <v>312</v>
          </cell>
          <cell r="C213">
            <v>0</v>
          </cell>
        </row>
        <row r="214">
          <cell r="A214">
            <v>313</v>
          </cell>
          <cell r="C214">
            <v>0</v>
          </cell>
        </row>
        <row r="215">
          <cell r="A215">
            <v>314</v>
          </cell>
          <cell r="C215">
            <v>0</v>
          </cell>
        </row>
        <row r="216">
          <cell r="A216">
            <v>315</v>
          </cell>
          <cell r="C216">
            <v>0</v>
          </cell>
        </row>
        <row r="217">
          <cell r="A217">
            <v>316</v>
          </cell>
          <cell r="C217">
            <v>0</v>
          </cell>
        </row>
        <row r="218">
          <cell r="A218">
            <v>317</v>
          </cell>
          <cell r="C218">
            <v>0</v>
          </cell>
        </row>
        <row r="219">
          <cell r="A219">
            <v>318</v>
          </cell>
          <cell r="C219">
            <v>0</v>
          </cell>
        </row>
        <row r="220">
          <cell r="A220">
            <v>319</v>
          </cell>
          <cell r="C220">
            <v>0</v>
          </cell>
        </row>
        <row r="221">
          <cell r="A221">
            <v>320</v>
          </cell>
          <cell r="C221">
            <v>0</v>
          </cell>
        </row>
        <row r="222">
          <cell r="A222">
            <v>321</v>
          </cell>
          <cell r="C222">
            <v>0</v>
          </cell>
        </row>
        <row r="223">
          <cell r="A223">
            <v>322</v>
          </cell>
          <cell r="C223">
            <v>0</v>
          </cell>
        </row>
        <row r="224">
          <cell r="A224">
            <v>323</v>
          </cell>
          <cell r="C224">
            <v>0</v>
          </cell>
        </row>
        <row r="225">
          <cell r="A225">
            <v>324</v>
          </cell>
          <cell r="C225">
            <v>0</v>
          </cell>
        </row>
        <row r="226">
          <cell r="A226">
            <v>325</v>
          </cell>
          <cell r="C226">
            <v>0</v>
          </cell>
        </row>
        <row r="227">
          <cell r="A227">
            <v>326</v>
          </cell>
          <cell r="C227">
            <v>0</v>
          </cell>
        </row>
        <row r="228">
          <cell r="A228">
            <v>327</v>
          </cell>
          <cell r="C228">
            <v>0</v>
          </cell>
        </row>
        <row r="229">
          <cell r="A229">
            <v>328</v>
          </cell>
          <cell r="C229">
            <v>0</v>
          </cell>
        </row>
        <row r="230">
          <cell r="A230">
            <v>329</v>
          </cell>
          <cell r="C230">
            <v>0</v>
          </cell>
        </row>
        <row r="231">
          <cell r="A231">
            <v>330</v>
          </cell>
          <cell r="C231">
            <v>0</v>
          </cell>
        </row>
        <row r="232">
          <cell r="A232">
            <v>331</v>
          </cell>
          <cell r="C232">
            <v>0</v>
          </cell>
        </row>
        <row r="233">
          <cell r="A233">
            <v>332</v>
          </cell>
          <cell r="C233">
            <v>0</v>
          </cell>
        </row>
        <row r="234">
          <cell r="A234">
            <v>333</v>
          </cell>
          <cell r="C234">
            <v>0</v>
          </cell>
        </row>
        <row r="235">
          <cell r="A235">
            <v>334</v>
          </cell>
          <cell r="C235">
            <v>0</v>
          </cell>
        </row>
        <row r="236">
          <cell r="A236">
            <v>335</v>
          </cell>
          <cell r="C236">
            <v>0</v>
          </cell>
        </row>
        <row r="237">
          <cell r="A237">
            <v>336</v>
          </cell>
          <cell r="C237">
            <v>0</v>
          </cell>
        </row>
        <row r="238">
          <cell r="A238">
            <v>337</v>
          </cell>
          <cell r="C238">
            <v>0</v>
          </cell>
        </row>
        <row r="239">
          <cell r="A239">
            <v>338</v>
          </cell>
          <cell r="C239">
            <v>0</v>
          </cell>
        </row>
        <row r="240">
          <cell r="A240">
            <v>339</v>
          </cell>
          <cell r="C240">
            <v>0</v>
          </cell>
        </row>
        <row r="241">
          <cell r="A241">
            <v>340</v>
          </cell>
          <cell r="C241">
            <v>0</v>
          </cell>
        </row>
        <row r="242">
          <cell r="A242">
            <v>341</v>
          </cell>
          <cell r="C242">
            <v>0</v>
          </cell>
        </row>
        <row r="243">
          <cell r="A243">
            <v>342</v>
          </cell>
          <cell r="C243">
            <v>0</v>
          </cell>
        </row>
        <row r="244">
          <cell r="A244">
            <v>343</v>
          </cell>
          <cell r="C244">
            <v>0</v>
          </cell>
        </row>
        <row r="245">
          <cell r="A245">
            <v>344</v>
          </cell>
          <cell r="C245">
            <v>0</v>
          </cell>
        </row>
        <row r="246">
          <cell r="A246">
            <v>345</v>
          </cell>
          <cell r="C246">
            <v>0</v>
          </cell>
        </row>
        <row r="247">
          <cell r="A247">
            <v>346</v>
          </cell>
          <cell r="C247">
            <v>0</v>
          </cell>
        </row>
        <row r="248">
          <cell r="A248">
            <v>347</v>
          </cell>
          <cell r="C248">
            <v>0</v>
          </cell>
        </row>
        <row r="249">
          <cell r="A249">
            <v>348</v>
          </cell>
          <cell r="C249">
            <v>0</v>
          </cell>
        </row>
        <row r="250">
          <cell r="A250">
            <v>349</v>
          </cell>
          <cell r="C250">
            <v>0</v>
          </cell>
        </row>
        <row r="251">
          <cell r="A251">
            <v>350</v>
          </cell>
          <cell r="C251">
            <v>0</v>
          </cell>
        </row>
        <row r="252">
          <cell r="A252">
            <v>351</v>
          </cell>
          <cell r="C252">
            <v>0</v>
          </cell>
        </row>
        <row r="253">
          <cell r="A253">
            <v>352</v>
          </cell>
          <cell r="C253">
            <v>0</v>
          </cell>
        </row>
        <row r="254">
          <cell r="A254">
            <v>353</v>
          </cell>
          <cell r="C254">
            <v>0</v>
          </cell>
        </row>
        <row r="255">
          <cell r="A255">
            <v>354</v>
          </cell>
          <cell r="C255">
            <v>0</v>
          </cell>
        </row>
        <row r="256">
          <cell r="A256">
            <v>355</v>
          </cell>
          <cell r="C256">
            <v>0</v>
          </cell>
        </row>
        <row r="257">
          <cell r="A257">
            <v>356</v>
          </cell>
          <cell r="C257">
            <v>0</v>
          </cell>
        </row>
        <row r="258">
          <cell r="A258">
            <v>357</v>
          </cell>
          <cell r="C258">
            <v>0</v>
          </cell>
        </row>
        <row r="259">
          <cell r="A259">
            <v>358</v>
          </cell>
          <cell r="C259">
            <v>0</v>
          </cell>
        </row>
        <row r="260">
          <cell r="A260">
            <v>359</v>
          </cell>
          <cell r="C260">
            <v>0</v>
          </cell>
        </row>
        <row r="261">
          <cell r="A261">
            <v>360</v>
          </cell>
          <cell r="C261">
            <v>0</v>
          </cell>
        </row>
        <row r="262">
          <cell r="A262">
            <v>361</v>
          </cell>
          <cell r="C262">
            <v>0</v>
          </cell>
        </row>
        <row r="263">
          <cell r="A263">
            <v>362</v>
          </cell>
          <cell r="C263">
            <v>0</v>
          </cell>
        </row>
        <row r="264">
          <cell r="A264">
            <v>363</v>
          </cell>
          <cell r="C264">
            <v>0</v>
          </cell>
        </row>
        <row r="265">
          <cell r="A265">
            <v>364</v>
          </cell>
          <cell r="C265">
            <v>0</v>
          </cell>
        </row>
        <row r="266">
          <cell r="A266">
            <v>365</v>
          </cell>
          <cell r="C266">
            <v>0</v>
          </cell>
        </row>
        <row r="267">
          <cell r="A267">
            <v>366</v>
          </cell>
          <cell r="C267">
            <v>0</v>
          </cell>
        </row>
        <row r="268">
          <cell r="A268">
            <v>367</v>
          </cell>
          <cell r="C268">
            <v>0</v>
          </cell>
        </row>
        <row r="269">
          <cell r="A269">
            <v>368</v>
          </cell>
          <cell r="C269">
            <v>0</v>
          </cell>
        </row>
        <row r="270">
          <cell r="A270">
            <v>369</v>
          </cell>
          <cell r="C270">
            <v>0</v>
          </cell>
        </row>
        <row r="271">
          <cell r="A271">
            <v>370</v>
          </cell>
          <cell r="C271">
            <v>0</v>
          </cell>
        </row>
        <row r="272">
          <cell r="A272">
            <v>371</v>
          </cell>
          <cell r="C272">
            <v>0</v>
          </cell>
        </row>
        <row r="273">
          <cell r="A273">
            <v>372</v>
          </cell>
          <cell r="C273">
            <v>0</v>
          </cell>
        </row>
        <row r="274">
          <cell r="A274">
            <v>373</v>
          </cell>
          <cell r="C274">
            <v>0</v>
          </cell>
        </row>
        <row r="275">
          <cell r="A275">
            <v>374</v>
          </cell>
          <cell r="C275">
            <v>0</v>
          </cell>
        </row>
        <row r="276">
          <cell r="A276">
            <v>375</v>
          </cell>
          <cell r="C276">
            <v>0</v>
          </cell>
        </row>
        <row r="277">
          <cell r="A277">
            <v>376</v>
          </cell>
          <cell r="C277">
            <v>0</v>
          </cell>
        </row>
        <row r="278">
          <cell r="A278">
            <v>377</v>
          </cell>
          <cell r="C278">
            <v>0</v>
          </cell>
        </row>
        <row r="279">
          <cell r="A279">
            <v>378</v>
          </cell>
          <cell r="C279">
            <v>0</v>
          </cell>
        </row>
        <row r="280">
          <cell r="A280">
            <v>379</v>
          </cell>
          <cell r="C280">
            <v>0</v>
          </cell>
        </row>
        <row r="281">
          <cell r="A281">
            <v>380</v>
          </cell>
          <cell r="C281">
            <v>0</v>
          </cell>
        </row>
        <row r="282">
          <cell r="A282">
            <v>381</v>
          </cell>
          <cell r="C282">
            <v>0</v>
          </cell>
        </row>
        <row r="283">
          <cell r="A283">
            <v>382</v>
          </cell>
          <cell r="C283">
            <v>0</v>
          </cell>
        </row>
        <row r="284">
          <cell r="A284">
            <v>383</v>
          </cell>
          <cell r="C284">
            <v>0</v>
          </cell>
        </row>
        <row r="285">
          <cell r="A285">
            <v>384</v>
          </cell>
          <cell r="C285">
            <v>0</v>
          </cell>
        </row>
        <row r="286">
          <cell r="A286">
            <v>385</v>
          </cell>
          <cell r="C286">
            <v>0</v>
          </cell>
        </row>
        <row r="287">
          <cell r="A287">
            <v>386</v>
          </cell>
          <cell r="C287">
            <v>0</v>
          </cell>
        </row>
        <row r="288">
          <cell r="A288">
            <v>387</v>
          </cell>
          <cell r="C288">
            <v>0</v>
          </cell>
        </row>
        <row r="289">
          <cell r="A289">
            <v>388</v>
          </cell>
          <cell r="C289">
            <v>0</v>
          </cell>
        </row>
        <row r="290">
          <cell r="A290">
            <v>389</v>
          </cell>
          <cell r="C290">
            <v>0</v>
          </cell>
        </row>
        <row r="291">
          <cell r="A291">
            <v>390</v>
          </cell>
          <cell r="C291">
            <v>0</v>
          </cell>
        </row>
        <row r="292">
          <cell r="A292">
            <v>391</v>
          </cell>
          <cell r="C292">
            <v>0</v>
          </cell>
        </row>
        <row r="293">
          <cell r="A293">
            <v>392</v>
          </cell>
          <cell r="C293">
            <v>0</v>
          </cell>
        </row>
        <row r="294">
          <cell r="A294">
            <v>393</v>
          </cell>
          <cell r="C294">
            <v>0</v>
          </cell>
        </row>
        <row r="295">
          <cell r="A295">
            <v>394</v>
          </cell>
          <cell r="C295">
            <v>0</v>
          </cell>
        </row>
        <row r="296">
          <cell r="A296">
            <v>395</v>
          </cell>
          <cell r="C296">
            <v>0</v>
          </cell>
        </row>
        <row r="297">
          <cell r="A297">
            <v>396</v>
          </cell>
          <cell r="C297">
            <v>0</v>
          </cell>
        </row>
        <row r="298">
          <cell r="A298">
            <v>397</v>
          </cell>
          <cell r="C298">
            <v>0</v>
          </cell>
        </row>
        <row r="299">
          <cell r="A299">
            <v>398</v>
          </cell>
          <cell r="C299">
            <v>0</v>
          </cell>
        </row>
        <row r="300">
          <cell r="A300">
            <v>399</v>
          </cell>
          <cell r="C300">
            <v>0</v>
          </cell>
        </row>
        <row r="301">
          <cell r="A301">
            <v>400</v>
          </cell>
          <cell r="B301" t="str">
            <v>Ingeniero</v>
          </cell>
          <cell r="C301">
            <v>25000</v>
          </cell>
        </row>
        <row r="302">
          <cell r="A302">
            <v>401</v>
          </cell>
          <cell r="B302" t="str">
            <v>Topógrafo</v>
          </cell>
          <cell r="C302">
            <v>12500</v>
          </cell>
        </row>
        <row r="303">
          <cell r="A303">
            <v>402</v>
          </cell>
          <cell r="B303" t="str">
            <v>Maestro</v>
          </cell>
          <cell r="C303">
            <v>12500</v>
          </cell>
        </row>
        <row r="304">
          <cell r="A304">
            <v>403</v>
          </cell>
          <cell r="B304" t="str">
            <v>Oficial</v>
          </cell>
          <cell r="C304">
            <v>5000</v>
          </cell>
        </row>
        <row r="305">
          <cell r="A305">
            <v>404</v>
          </cell>
          <cell r="B305" t="str">
            <v>Ayudante</v>
          </cell>
          <cell r="C305">
            <v>5000</v>
          </cell>
        </row>
        <row r="306">
          <cell r="A306">
            <v>405</v>
          </cell>
          <cell r="B306" t="str">
            <v>Cadenero 1º</v>
          </cell>
          <cell r="C306">
            <v>8000</v>
          </cell>
        </row>
        <row r="307">
          <cell r="A307">
            <v>406</v>
          </cell>
          <cell r="B307" t="str">
            <v>Cadenero 2º</v>
          </cell>
          <cell r="C307">
            <v>5000</v>
          </cell>
        </row>
        <row r="308">
          <cell r="A308">
            <v>407</v>
          </cell>
          <cell r="B308" t="str">
            <v>Técnico especializado</v>
          </cell>
          <cell r="C308">
            <v>15000</v>
          </cell>
        </row>
        <row r="309">
          <cell r="A309">
            <v>408</v>
          </cell>
          <cell r="C309">
            <v>0</v>
          </cell>
        </row>
        <row r="310">
          <cell r="A310">
            <v>409</v>
          </cell>
          <cell r="C310">
            <v>0</v>
          </cell>
        </row>
        <row r="311">
          <cell r="A311">
            <v>410</v>
          </cell>
          <cell r="C311">
            <v>0</v>
          </cell>
        </row>
        <row r="312">
          <cell r="A312">
            <v>411</v>
          </cell>
          <cell r="C312">
            <v>0</v>
          </cell>
        </row>
        <row r="313">
          <cell r="A313">
            <v>412</v>
          </cell>
          <cell r="C313">
            <v>0</v>
          </cell>
        </row>
        <row r="314">
          <cell r="A314">
            <v>413</v>
          </cell>
          <cell r="C314">
            <v>0</v>
          </cell>
        </row>
        <row r="315">
          <cell r="A315">
            <v>414</v>
          </cell>
          <cell r="C315">
            <v>0</v>
          </cell>
        </row>
        <row r="316">
          <cell r="A316">
            <v>415</v>
          </cell>
          <cell r="C316">
            <v>0</v>
          </cell>
        </row>
        <row r="317">
          <cell r="A317">
            <v>416</v>
          </cell>
          <cell r="C317">
            <v>0</v>
          </cell>
        </row>
        <row r="318">
          <cell r="A318">
            <v>417</v>
          </cell>
          <cell r="C318">
            <v>0</v>
          </cell>
        </row>
        <row r="319">
          <cell r="A319">
            <v>418</v>
          </cell>
          <cell r="C319">
            <v>0</v>
          </cell>
        </row>
        <row r="320">
          <cell r="A320">
            <v>419</v>
          </cell>
          <cell r="C320">
            <v>0</v>
          </cell>
        </row>
        <row r="321">
          <cell r="A321">
            <v>420</v>
          </cell>
          <cell r="C321">
            <v>0</v>
          </cell>
        </row>
        <row r="322">
          <cell r="A322">
            <v>421</v>
          </cell>
          <cell r="C322">
            <v>0</v>
          </cell>
        </row>
        <row r="323">
          <cell r="A323">
            <v>422</v>
          </cell>
          <cell r="C323">
            <v>0</v>
          </cell>
        </row>
        <row r="324">
          <cell r="A324">
            <v>423</v>
          </cell>
          <cell r="C324">
            <v>0</v>
          </cell>
        </row>
        <row r="325">
          <cell r="A325">
            <v>424</v>
          </cell>
          <cell r="C325">
            <v>0</v>
          </cell>
        </row>
        <row r="326">
          <cell r="A326">
            <v>425</v>
          </cell>
          <cell r="C326">
            <v>0</v>
          </cell>
        </row>
        <row r="327">
          <cell r="A327">
            <v>426</v>
          </cell>
          <cell r="C327">
            <v>0</v>
          </cell>
        </row>
        <row r="328">
          <cell r="A328">
            <v>427</v>
          </cell>
          <cell r="C328">
            <v>0</v>
          </cell>
        </row>
        <row r="329">
          <cell r="A329">
            <v>428</v>
          </cell>
          <cell r="C329">
            <v>0</v>
          </cell>
        </row>
        <row r="330">
          <cell r="A330">
            <v>429</v>
          </cell>
          <cell r="C330">
            <v>0</v>
          </cell>
        </row>
        <row r="331">
          <cell r="A331">
            <v>430</v>
          </cell>
          <cell r="C331">
            <v>0</v>
          </cell>
        </row>
        <row r="332">
          <cell r="A332">
            <v>431</v>
          </cell>
          <cell r="C332">
            <v>0</v>
          </cell>
        </row>
        <row r="333">
          <cell r="A333">
            <v>432</v>
          </cell>
          <cell r="C333">
            <v>0</v>
          </cell>
        </row>
        <row r="334">
          <cell r="A334">
            <v>433</v>
          </cell>
          <cell r="C334">
            <v>0</v>
          </cell>
        </row>
        <row r="335">
          <cell r="A335">
            <v>434</v>
          </cell>
          <cell r="C335">
            <v>0</v>
          </cell>
        </row>
        <row r="336">
          <cell r="A336">
            <v>435</v>
          </cell>
          <cell r="C336">
            <v>0</v>
          </cell>
        </row>
        <row r="337">
          <cell r="A337">
            <v>436</v>
          </cell>
          <cell r="C337">
            <v>0</v>
          </cell>
        </row>
        <row r="338">
          <cell r="A338">
            <v>437</v>
          </cell>
          <cell r="C338">
            <v>0</v>
          </cell>
        </row>
        <row r="339">
          <cell r="A339">
            <v>438</v>
          </cell>
          <cell r="C339">
            <v>0</v>
          </cell>
        </row>
        <row r="340">
          <cell r="A340">
            <v>439</v>
          </cell>
          <cell r="C340">
            <v>0</v>
          </cell>
        </row>
        <row r="341">
          <cell r="A341">
            <v>440</v>
          </cell>
          <cell r="C341">
            <v>0</v>
          </cell>
        </row>
        <row r="342">
          <cell r="A342">
            <v>441</v>
          </cell>
          <cell r="C342">
            <v>0</v>
          </cell>
        </row>
        <row r="343">
          <cell r="A343">
            <v>442</v>
          </cell>
          <cell r="C343">
            <v>0</v>
          </cell>
        </row>
        <row r="344">
          <cell r="A344">
            <v>443</v>
          </cell>
          <cell r="C344">
            <v>0</v>
          </cell>
        </row>
        <row r="345">
          <cell r="A345">
            <v>444</v>
          </cell>
          <cell r="C345">
            <v>0</v>
          </cell>
        </row>
        <row r="346">
          <cell r="A346">
            <v>445</v>
          </cell>
          <cell r="C346">
            <v>0</v>
          </cell>
        </row>
        <row r="347">
          <cell r="A347">
            <v>446</v>
          </cell>
          <cell r="C347">
            <v>0</v>
          </cell>
        </row>
        <row r="348">
          <cell r="A348">
            <v>447</v>
          </cell>
          <cell r="C348">
            <v>0</v>
          </cell>
        </row>
        <row r="349">
          <cell r="A349">
            <v>448</v>
          </cell>
          <cell r="C349">
            <v>0</v>
          </cell>
        </row>
        <row r="350">
          <cell r="A350">
            <v>449</v>
          </cell>
          <cell r="C350">
            <v>0</v>
          </cell>
        </row>
        <row r="351">
          <cell r="A351">
            <v>450</v>
          </cell>
          <cell r="C351">
            <v>0</v>
          </cell>
        </row>
        <row r="352">
          <cell r="A352">
            <v>451</v>
          </cell>
          <cell r="C352">
            <v>0</v>
          </cell>
        </row>
        <row r="353">
          <cell r="A353">
            <v>452</v>
          </cell>
          <cell r="C353">
            <v>0</v>
          </cell>
        </row>
        <row r="354">
          <cell r="A354">
            <v>453</v>
          </cell>
          <cell r="C354">
            <v>0</v>
          </cell>
        </row>
        <row r="355">
          <cell r="A355">
            <v>454</v>
          </cell>
          <cell r="C355">
            <v>0</v>
          </cell>
        </row>
        <row r="356">
          <cell r="A356">
            <v>455</v>
          </cell>
          <cell r="C356">
            <v>0</v>
          </cell>
        </row>
        <row r="357">
          <cell r="A357">
            <v>456</v>
          </cell>
          <cell r="C357">
            <v>0</v>
          </cell>
        </row>
        <row r="358">
          <cell r="A358">
            <v>457</v>
          </cell>
          <cell r="C358">
            <v>0</v>
          </cell>
        </row>
        <row r="359">
          <cell r="A359">
            <v>458</v>
          </cell>
          <cell r="C359">
            <v>0</v>
          </cell>
        </row>
        <row r="360">
          <cell r="A360">
            <v>459</v>
          </cell>
          <cell r="C360">
            <v>0</v>
          </cell>
        </row>
        <row r="361">
          <cell r="A361">
            <v>460</v>
          </cell>
          <cell r="C361">
            <v>0</v>
          </cell>
        </row>
        <row r="362">
          <cell r="A362">
            <v>461</v>
          </cell>
          <cell r="C362">
            <v>0</v>
          </cell>
        </row>
        <row r="363">
          <cell r="A363">
            <v>462</v>
          </cell>
          <cell r="C363">
            <v>0</v>
          </cell>
        </row>
        <row r="364">
          <cell r="A364">
            <v>463</v>
          </cell>
          <cell r="C364">
            <v>0</v>
          </cell>
        </row>
        <row r="365">
          <cell r="A365">
            <v>464</v>
          </cell>
          <cell r="C365">
            <v>0</v>
          </cell>
        </row>
        <row r="366">
          <cell r="A366">
            <v>465</v>
          </cell>
          <cell r="C366">
            <v>0</v>
          </cell>
        </row>
        <row r="367">
          <cell r="A367">
            <v>466</v>
          </cell>
          <cell r="C367">
            <v>0</v>
          </cell>
        </row>
        <row r="368">
          <cell r="A368">
            <v>467</v>
          </cell>
          <cell r="C368">
            <v>0</v>
          </cell>
        </row>
        <row r="369">
          <cell r="A369">
            <v>468</v>
          </cell>
          <cell r="C369">
            <v>0</v>
          </cell>
        </row>
        <row r="370">
          <cell r="A370">
            <v>469</v>
          </cell>
          <cell r="C370">
            <v>0</v>
          </cell>
        </row>
        <row r="371">
          <cell r="A371">
            <v>470</v>
          </cell>
          <cell r="C371">
            <v>0</v>
          </cell>
        </row>
        <row r="372">
          <cell r="A372">
            <v>471</v>
          </cell>
          <cell r="C372">
            <v>0</v>
          </cell>
        </row>
        <row r="373">
          <cell r="A373">
            <v>472</v>
          </cell>
          <cell r="C373">
            <v>0</v>
          </cell>
        </row>
        <row r="374">
          <cell r="A374">
            <v>473</v>
          </cell>
          <cell r="C374">
            <v>0</v>
          </cell>
        </row>
        <row r="375">
          <cell r="A375">
            <v>474</v>
          </cell>
          <cell r="C375">
            <v>0</v>
          </cell>
        </row>
        <row r="376">
          <cell r="A376">
            <v>475</v>
          </cell>
          <cell r="C376">
            <v>0</v>
          </cell>
        </row>
        <row r="377">
          <cell r="A377">
            <v>476</v>
          </cell>
          <cell r="C377">
            <v>0</v>
          </cell>
        </row>
        <row r="378">
          <cell r="A378">
            <v>477</v>
          </cell>
          <cell r="C378">
            <v>0</v>
          </cell>
        </row>
        <row r="379">
          <cell r="A379">
            <v>478</v>
          </cell>
          <cell r="C379">
            <v>0</v>
          </cell>
        </row>
        <row r="380">
          <cell r="A380">
            <v>479</v>
          </cell>
          <cell r="C380">
            <v>0</v>
          </cell>
        </row>
        <row r="381">
          <cell r="A381">
            <v>480</v>
          </cell>
          <cell r="C381">
            <v>0</v>
          </cell>
        </row>
        <row r="382">
          <cell r="A382">
            <v>481</v>
          </cell>
          <cell r="C382">
            <v>0</v>
          </cell>
        </row>
        <row r="383">
          <cell r="A383">
            <v>482</v>
          </cell>
          <cell r="C383">
            <v>0</v>
          </cell>
        </row>
        <row r="384">
          <cell r="A384">
            <v>483</v>
          </cell>
          <cell r="C384">
            <v>0</v>
          </cell>
        </row>
        <row r="385">
          <cell r="A385">
            <v>484</v>
          </cell>
          <cell r="C385">
            <v>0</v>
          </cell>
        </row>
        <row r="386">
          <cell r="A386">
            <v>485</v>
          </cell>
          <cell r="C386">
            <v>0</v>
          </cell>
        </row>
        <row r="387">
          <cell r="A387">
            <v>486</v>
          </cell>
          <cell r="C387">
            <v>0</v>
          </cell>
        </row>
        <row r="388">
          <cell r="A388">
            <v>487</v>
          </cell>
          <cell r="C388">
            <v>0</v>
          </cell>
        </row>
        <row r="389">
          <cell r="A389">
            <v>488</v>
          </cell>
          <cell r="C389">
            <v>0</v>
          </cell>
        </row>
        <row r="390">
          <cell r="A390">
            <v>489</v>
          </cell>
          <cell r="C390">
            <v>0</v>
          </cell>
        </row>
        <row r="391">
          <cell r="A391">
            <v>490</v>
          </cell>
          <cell r="C391">
            <v>0</v>
          </cell>
        </row>
        <row r="392">
          <cell r="A392">
            <v>491</v>
          </cell>
          <cell r="C392">
            <v>0</v>
          </cell>
        </row>
        <row r="393">
          <cell r="A393">
            <v>492</v>
          </cell>
          <cell r="C393">
            <v>0</v>
          </cell>
        </row>
        <row r="394">
          <cell r="A394">
            <v>493</v>
          </cell>
          <cell r="C394">
            <v>0</v>
          </cell>
        </row>
        <row r="395">
          <cell r="A395">
            <v>494</v>
          </cell>
          <cell r="C395">
            <v>0</v>
          </cell>
        </row>
        <row r="396">
          <cell r="A396">
            <v>495</v>
          </cell>
          <cell r="C396">
            <v>0</v>
          </cell>
        </row>
        <row r="397">
          <cell r="A397">
            <v>496</v>
          </cell>
          <cell r="C397">
            <v>0</v>
          </cell>
        </row>
        <row r="398">
          <cell r="A398">
            <v>497</v>
          </cell>
          <cell r="C398">
            <v>0</v>
          </cell>
        </row>
        <row r="399">
          <cell r="A399">
            <v>498</v>
          </cell>
          <cell r="C399">
            <v>0</v>
          </cell>
        </row>
        <row r="400">
          <cell r="A400">
            <v>499</v>
          </cell>
          <cell r="C400">
            <v>0</v>
          </cell>
        </row>
        <row r="401">
          <cell r="A401">
            <v>500</v>
          </cell>
          <cell r="B401" t="str">
            <v>A. I .U</v>
          </cell>
          <cell r="C401">
            <v>0.25</v>
          </cell>
        </row>
        <row r="402">
          <cell r="A402">
            <v>501</v>
          </cell>
          <cell r="B402" t="str">
            <v>Interventoría</v>
          </cell>
          <cell r="C402">
            <v>0.08</v>
          </cell>
        </row>
        <row r="403">
          <cell r="A403">
            <v>502</v>
          </cell>
          <cell r="B403" t="str">
            <v>Prestaciones Sociales de los Trabajadores</v>
          </cell>
          <cell r="C403">
            <v>0.25</v>
          </cell>
        </row>
        <row r="404">
          <cell r="A404">
            <v>503</v>
          </cell>
          <cell r="B404" t="str">
            <v>Desperdicio materiales</v>
          </cell>
          <cell r="C404">
            <v>0.05</v>
          </cell>
        </row>
        <row r="405">
          <cell r="A405">
            <v>504</v>
          </cell>
          <cell r="B405" t="str">
            <v>Estudios y diseños</v>
          </cell>
          <cell r="C405">
            <v>0.1</v>
          </cell>
        </row>
        <row r="406">
          <cell r="A406">
            <v>505</v>
          </cell>
          <cell r="B406" t="str">
            <v>Administración Mano de Obra O.N.G.</v>
          </cell>
          <cell r="C406">
            <v>0.06</v>
          </cell>
        </row>
        <row r="407">
          <cell r="A407">
            <v>506</v>
          </cell>
          <cell r="B407" t="str">
            <v>Administración Materiales O.N.G.</v>
          </cell>
          <cell r="C407">
            <v>0.04</v>
          </cell>
        </row>
        <row r="408">
          <cell r="A408">
            <v>507</v>
          </cell>
          <cell r="B408" t="str">
            <v>Administración de aportes en especie del municipio</v>
          </cell>
          <cell r="C408">
            <v>0.04</v>
          </cell>
        </row>
        <row r="409">
          <cell r="A409">
            <v>508</v>
          </cell>
        </row>
        <row r="410">
          <cell r="A410">
            <v>509</v>
          </cell>
        </row>
        <row r="411">
          <cell r="A411">
            <v>510</v>
          </cell>
          <cell r="B411" t="str">
            <v>Total Costos Indirectos según presupuesto</v>
          </cell>
          <cell r="C411">
            <v>0.23771416420831784</v>
          </cell>
        </row>
        <row r="412">
          <cell r="A412">
            <v>511</v>
          </cell>
        </row>
        <row r="413">
          <cell r="A413">
            <v>512</v>
          </cell>
        </row>
        <row r="414">
          <cell r="A414">
            <v>513</v>
          </cell>
        </row>
        <row r="415">
          <cell r="A415">
            <v>514</v>
          </cell>
        </row>
        <row r="416">
          <cell r="A416">
            <v>515</v>
          </cell>
        </row>
        <row r="417">
          <cell r="A417">
            <v>516</v>
          </cell>
        </row>
        <row r="418">
          <cell r="A418">
            <v>517</v>
          </cell>
        </row>
        <row r="419">
          <cell r="A419">
            <v>518</v>
          </cell>
        </row>
        <row r="420">
          <cell r="A420">
            <v>519</v>
          </cell>
        </row>
        <row r="421">
          <cell r="A421">
            <v>520</v>
          </cell>
        </row>
        <row r="422">
          <cell r="A422">
            <v>521</v>
          </cell>
        </row>
        <row r="423">
          <cell r="A423">
            <v>522</v>
          </cell>
        </row>
        <row r="424">
          <cell r="A424">
            <v>523</v>
          </cell>
        </row>
        <row r="425">
          <cell r="A425">
            <v>524</v>
          </cell>
        </row>
        <row r="426">
          <cell r="A426">
            <v>525</v>
          </cell>
        </row>
        <row r="427">
          <cell r="A427">
            <v>526</v>
          </cell>
        </row>
        <row r="428">
          <cell r="A428">
            <v>527</v>
          </cell>
        </row>
        <row r="429">
          <cell r="A429">
            <v>528</v>
          </cell>
        </row>
        <row r="430">
          <cell r="A430">
            <v>529</v>
          </cell>
        </row>
        <row r="431">
          <cell r="A431">
            <v>530</v>
          </cell>
        </row>
        <row r="432">
          <cell r="A432">
            <v>531</v>
          </cell>
        </row>
        <row r="433">
          <cell r="A433">
            <v>532</v>
          </cell>
        </row>
        <row r="434">
          <cell r="A434">
            <v>533</v>
          </cell>
        </row>
        <row r="435">
          <cell r="A435">
            <v>534</v>
          </cell>
        </row>
        <row r="436">
          <cell r="A436">
            <v>535</v>
          </cell>
        </row>
        <row r="437">
          <cell r="A437">
            <v>536</v>
          </cell>
        </row>
        <row r="438">
          <cell r="A438">
            <v>537</v>
          </cell>
        </row>
        <row r="439">
          <cell r="A439">
            <v>538</v>
          </cell>
        </row>
        <row r="440">
          <cell r="A440">
            <v>539</v>
          </cell>
        </row>
        <row r="441">
          <cell r="A441">
            <v>540</v>
          </cell>
        </row>
        <row r="442">
          <cell r="A442">
            <v>541</v>
          </cell>
        </row>
        <row r="443">
          <cell r="A443">
            <v>542</v>
          </cell>
        </row>
        <row r="444">
          <cell r="A444">
            <v>543</v>
          </cell>
        </row>
        <row r="445">
          <cell r="A445">
            <v>544</v>
          </cell>
        </row>
        <row r="446">
          <cell r="A446">
            <v>545</v>
          </cell>
        </row>
        <row r="447">
          <cell r="A447">
            <v>546</v>
          </cell>
        </row>
        <row r="448">
          <cell r="A448">
            <v>547</v>
          </cell>
        </row>
        <row r="449">
          <cell r="A449">
            <v>548</v>
          </cell>
        </row>
        <row r="450">
          <cell r="A450">
            <v>549</v>
          </cell>
        </row>
        <row r="504">
          <cell r="A504" t="str">
            <v>OTROS</v>
          </cell>
          <cell r="B504" t="str">
            <v>Distancia Puente 1</v>
          </cell>
          <cell r="C504">
            <v>62</v>
          </cell>
        </row>
        <row r="505">
          <cell r="A505" t="str">
            <v>DATOS</v>
          </cell>
          <cell r="B505" t="str">
            <v>Distancia Puente 2</v>
          </cell>
          <cell r="C505">
            <v>70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up_Cancha"/>
      <sheetName val="1_Preliminares"/>
      <sheetName val="2_Cimentación_Est.Met"/>
      <sheetName val="3_HS"/>
      <sheetName val="Apus_In.Elect"/>
      <sheetName val="Apus_Cubierta"/>
      <sheetName val="Apus_Dotación_Pintura"/>
      <sheetName val="Insumos"/>
      <sheetName val="Equipo_Trans "/>
      <sheetName val="M.Obra"/>
      <sheetName val="ESP.GENERALES"/>
      <sheetName val="ESP. ELECTRICAS"/>
    </sheetNames>
    <sheetDataSet>
      <sheetData sheetId="0"/>
      <sheetData sheetId="1">
        <row r="15">
          <cell r="J15" t="str">
            <v>M³</v>
          </cell>
        </row>
        <row r="16">
          <cell r="J16" t="str">
            <v>M²</v>
          </cell>
        </row>
        <row r="17">
          <cell r="J17" t="str">
            <v>M</v>
          </cell>
        </row>
        <row r="18">
          <cell r="J18" t="str">
            <v>Kg</v>
          </cell>
        </row>
        <row r="19">
          <cell r="J19" t="str">
            <v>Un</v>
          </cell>
        </row>
        <row r="20">
          <cell r="J20" t="str">
            <v>Dia</v>
          </cell>
        </row>
      </sheetData>
      <sheetData sheetId="2">
        <row r="26">
          <cell r="A26" t="str">
            <v>W09</v>
          </cell>
        </row>
      </sheetData>
      <sheetData sheetId="3"/>
      <sheetData sheetId="4"/>
      <sheetData sheetId="5"/>
      <sheetData sheetId="6"/>
      <sheetData sheetId="7"/>
      <sheetData sheetId="8">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E001</v>
          </cell>
        </row>
        <row r="155">
          <cell r="A155" t="str">
            <v>E001A</v>
          </cell>
        </row>
        <row r="156">
          <cell r="A156" t="str">
            <v>E01</v>
          </cell>
        </row>
        <row r="157">
          <cell r="A157" t="str">
            <v>E01A</v>
          </cell>
        </row>
        <row r="158">
          <cell r="A158" t="str">
            <v>E17</v>
          </cell>
        </row>
        <row r="159">
          <cell r="A159" t="str">
            <v>E25</v>
          </cell>
        </row>
        <row r="160">
          <cell r="A160" t="str">
            <v>E09</v>
          </cell>
        </row>
        <row r="161">
          <cell r="A161" t="str">
            <v>E21</v>
          </cell>
        </row>
        <row r="162">
          <cell r="A162" t="str">
            <v>E28</v>
          </cell>
        </row>
        <row r="163">
          <cell r="A163" t="str">
            <v>E26</v>
          </cell>
        </row>
        <row r="164">
          <cell r="A164" t="str">
            <v>E02</v>
          </cell>
        </row>
        <row r="165">
          <cell r="A165" t="str">
            <v>E02A</v>
          </cell>
        </row>
        <row r="166">
          <cell r="A166" t="str">
            <v>E02B</v>
          </cell>
        </row>
        <row r="167">
          <cell r="A167" t="str">
            <v>E54</v>
          </cell>
        </row>
        <row r="168">
          <cell r="A168" t="str">
            <v>E55</v>
          </cell>
        </row>
        <row r="169">
          <cell r="A169" t="str">
            <v>E52</v>
          </cell>
        </row>
        <row r="170">
          <cell r="A170" t="str">
            <v>E53</v>
          </cell>
        </row>
        <row r="171">
          <cell r="A171" t="str">
            <v>E48</v>
          </cell>
        </row>
        <row r="172">
          <cell r="A172" t="str">
            <v>E50</v>
          </cell>
        </row>
        <row r="173">
          <cell r="A173" t="str">
            <v>E49</v>
          </cell>
        </row>
        <row r="174">
          <cell r="A174" t="str">
            <v>E51</v>
          </cell>
        </row>
        <row r="175">
          <cell r="A175" t="str">
            <v>E44</v>
          </cell>
        </row>
        <row r="176">
          <cell r="A176" t="str">
            <v>E46</v>
          </cell>
        </row>
        <row r="177">
          <cell r="A177" t="str">
            <v>E45</v>
          </cell>
        </row>
        <row r="178">
          <cell r="A178" t="str">
            <v>E47</v>
          </cell>
        </row>
        <row r="179">
          <cell r="A179" t="str">
            <v>E42</v>
          </cell>
        </row>
        <row r="180">
          <cell r="A180" t="str">
            <v>E43</v>
          </cell>
        </row>
        <row r="181">
          <cell r="A181" t="str">
            <v>E40</v>
          </cell>
        </row>
        <row r="182">
          <cell r="A182" t="str">
            <v>E41</v>
          </cell>
        </row>
        <row r="183">
          <cell r="A183" t="str">
            <v>E36</v>
          </cell>
        </row>
        <row r="184">
          <cell r="A184" t="str">
            <v>E38</v>
          </cell>
        </row>
        <row r="185">
          <cell r="A185" t="str">
            <v>E39</v>
          </cell>
        </row>
        <row r="186">
          <cell r="A186" t="str">
            <v>E37</v>
          </cell>
        </row>
        <row r="187">
          <cell r="A187" t="str">
            <v>E32</v>
          </cell>
        </row>
        <row r="188">
          <cell r="A188" t="str">
            <v>E34</v>
          </cell>
        </row>
        <row r="189">
          <cell r="A189" t="str">
            <v>E33</v>
          </cell>
        </row>
        <row r="190">
          <cell r="A190" t="str">
            <v>E35</v>
          </cell>
        </row>
        <row r="191">
          <cell r="A191" t="str">
            <v>E03</v>
          </cell>
        </row>
        <row r="192">
          <cell r="A192" t="str">
            <v>E23</v>
          </cell>
        </row>
        <row r="193">
          <cell r="A193" t="str">
            <v>E22</v>
          </cell>
        </row>
        <row r="194">
          <cell r="A194" t="str">
            <v>E04</v>
          </cell>
        </row>
        <row r="195">
          <cell r="A195" t="str">
            <v>E05</v>
          </cell>
        </row>
        <row r="196">
          <cell r="A196" t="str">
            <v>E24</v>
          </cell>
        </row>
        <row r="197">
          <cell r="A197" t="str">
            <v>E68</v>
          </cell>
        </row>
        <row r="198">
          <cell r="A198" t="str">
            <v>E69</v>
          </cell>
        </row>
        <row r="199">
          <cell r="A199" t="str">
            <v>E70</v>
          </cell>
        </row>
        <row r="200">
          <cell r="A200" t="str">
            <v>E71</v>
          </cell>
        </row>
        <row r="201">
          <cell r="A201" t="str">
            <v>E06</v>
          </cell>
        </row>
        <row r="202">
          <cell r="A202" t="str">
            <v>E06B</v>
          </cell>
        </row>
        <row r="203">
          <cell r="A203" t="str">
            <v>E06A</v>
          </cell>
        </row>
        <row r="204">
          <cell r="A204" t="str">
            <v>E06C</v>
          </cell>
        </row>
        <row r="205">
          <cell r="A205" t="str">
            <v>E07C</v>
          </cell>
        </row>
        <row r="206">
          <cell r="A206" t="str">
            <v>E07</v>
          </cell>
        </row>
        <row r="207">
          <cell r="A207" t="str">
            <v>E08</v>
          </cell>
        </row>
        <row r="208">
          <cell r="A208" t="str">
            <v>E31</v>
          </cell>
        </row>
        <row r="209">
          <cell r="A209" t="str">
            <v>E30</v>
          </cell>
        </row>
        <row r="210">
          <cell r="A210" t="str">
            <v>E10</v>
          </cell>
        </row>
        <row r="211">
          <cell r="A211" t="str">
            <v>E29</v>
          </cell>
        </row>
        <row r="212">
          <cell r="A212" t="str">
            <v>E11</v>
          </cell>
        </row>
        <row r="213">
          <cell r="A213" t="str">
            <v>E60</v>
          </cell>
        </row>
        <row r="214">
          <cell r="A214" t="str">
            <v>E61</v>
          </cell>
        </row>
        <row r="215">
          <cell r="A215" t="str">
            <v>E58</v>
          </cell>
        </row>
        <row r="216">
          <cell r="A216" t="str">
            <v>E59</v>
          </cell>
        </row>
        <row r="217">
          <cell r="A217" t="str">
            <v>E56</v>
          </cell>
        </row>
        <row r="218">
          <cell r="A218" t="str">
            <v>E57</v>
          </cell>
        </row>
        <row r="219">
          <cell r="A219" t="str">
            <v>E66</v>
          </cell>
        </row>
        <row r="220">
          <cell r="A220" t="str">
            <v>E67</v>
          </cell>
        </row>
        <row r="221">
          <cell r="A221" t="str">
            <v>E67A</v>
          </cell>
        </row>
        <row r="222">
          <cell r="A222" t="str">
            <v>E67B</v>
          </cell>
        </row>
        <row r="223">
          <cell r="A223" t="str">
            <v>E64</v>
          </cell>
        </row>
        <row r="224">
          <cell r="A224" t="str">
            <v>E65</v>
          </cell>
        </row>
        <row r="225">
          <cell r="A225" t="str">
            <v>E62</v>
          </cell>
        </row>
        <row r="226">
          <cell r="A226" t="str">
            <v>E63</v>
          </cell>
        </row>
        <row r="227">
          <cell r="A227" t="str">
            <v>E13</v>
          </cell>
        </row>
        <row r="228">
          <cell r="A228" t="str">
            <v>E12</v>
          </cell>
        </row>
        <row r="229">
          <cell r="A229" t="str">
            <v>E14</v>
          </cell>
        </row>
        <row r="230">
          <cell r="A230" t="str">
            <v>E15</v>
          </cell>
        </row>
        <row r="231">
          <cell r="A231" t="str">
            <v>E16</v>
          </cell>
        </row>
        <row r="232">
          <cell r="A232" t="str">
            <v>E18</v>
          </cell>
        </row>
        <row r="233">
          <cell r="A233" t="str">
            <v>E19</v>
          </cell>
        </row>
        <row r="234">
          <cell r="A234" t="str">
            <v>E27</v>
          </cell>
        </row>
        <row r="235">
          <cell r="A235" t="str">
            <v>E20</v>
          </cell>
        </row>
        <row r="236">
          <cell r="A236" t="str">
            <v>E72</v>
          </cell>
        </row>
        <row r="237">
          <cell r="A237" t="str">
            <v>E76</v>
          </cell>
        </row>
        <row r="238">
          <cell r="A238" t="str">
            <v>E77</v>
          </cell>
        </row>
        <row r="239">
          <cell r="A239" t="str">
            <v>E78</v>
          </cell>
        </row>
        <row r="240">
          <cell r="A240" t="str">
            <v>F</v>
          </cell>
        </row>
        <row r="241">
          <cell r="A241" t="str">
            <v>F09</v>
          </cell>
        </row>
        <row r="242">
          <cell r="A242" t="str">
            <v>F02</v>
          </cell>
        </row>
        <row r="243">
          <cell r="A243" t="str">
            <v>F01</v>
          </cell>
        </row>
        <row r="244">
          <cell r="A244" t="str">
            <v>F03</v>
          </cell>
        </row>
        <row r="245">
          <cell r="A245" t="str">
            <v>F07</v>
          </cell>
        </row>
        <row r="246">
          <cell r="A246" t="str">
            <v>F11</v>
          </cell>
        </row>
        <row r="247">
          <cell r="A247" t="str">
            <v>F08</v>
          </cell>
        </row>
        <row r="248">
          <cell r="A248" t="str">
            <v>F05</v>
          </cell>
        </row>
        <row r="249">
          <cell r="A249" t="str">
            <v>F04</v>
          </cell>
        </row>
        <row r="250">
          <cell r="A250" t="str">
            <v>F06</v>
          </cell>
        </row>
        <row r="251">
          <cell r="A251" t="str">
            <v>F10</v>
          </cell>
        </row>
        <row r="252">
          <cell r="A252" t="str">
            <v>F12</v>
          </cell>
        </row>
        <row r="253">
          <cell r="A253" t="str">
            <v>F13</v>
          </cell>
        </row>
        <row r="254">
          <cell r="A254" t="str">
            <v>F14</v>
          </cell>
        </row>
        <row r="255">
          <cell r="A255" t="str">
            <v>F15</v>
          </cell>
        </row>
        <row r="256">
          <cell r="A256" t="str">
            <v>G</v>
          </cell>
        </row>
        <row r="257">
          <cell r="A257" t="str">
            <v>G1</v>
          </cell>
        </row>
        <row r="258">
          <cell r="A258" t="str">
            <v>G2</v>
          </cell>
        </row>
        <row r="259">
          <cell r="A259" t="str">
            <v>G3</v>
          </cell>
        </row>
        <row r="260">
          <cell r="A260" t="str">
            <v>G4</v>
          </cell>
        </row>
        <row r="261">
          <cell r="A261" t="str">
            <v>H</v>
          </cell>
        </row>
        <row r="262">
          <cell r="A262" t="str">
            <v>H11</v>
          </cell>
        </row>
        <row r="263">
          <cell r="A263" t="str">
            <v>H08</v>
          </cell>
        </row>
        <row r="264">
          <cell r="A264" t="str">
            <v>H01</v>
          </cell>
        </row>
        <row r="265">
          <cell r="A265" t="str">
            <v>H02</v>
          </cell>
        </row>
        <row r="266">
          <cell r="A266" t="str">
            <v>H12</v>
          </cell>
        </row>
        <row r="267">
          <cell r="A267" t="str">
            <v>H12A</v>
          </cell>
        </row>
        <row r="268">
          <cell r="A268" t="str">
            <v>H03</v>
          </cell>
        </row>
        <row r="269">
          <cell r="A269" t="str">
            <v>H04</v>
          </cell>
        </row>
        <row r="270">
          <cell r="A270" t="str">
            <v>H13</v>
          </cell>
        </row>
        <row r="271">
          <cell r="A271" t="str">
            <v>H09</v>
          </cell>
        </row>
        <row r="272">
          <cell r="A272" t="str">
            <v>H10</v>
          </cell>
        </row>
        <row r="273">
          <cell r="A273" t="str">
            <v>H15</v>
          </cell>
        </row>
        <row r="274">
          <cell r="A274" t="str">
            <v>H16</v>
          </cell>
        </row>
        <row r="275">
          <cell r="A275" t="str">
            <v>H05</v>
          </cell>
        </row>
        <row r="276">
          <cell r="A276" t="str">
            <v>H06</v>
          </cell>
        </row>
        <row r="277">
          <cell r="A277" t="str">
            <v>H07</v>
          </cell>
        </row>
        <row r="278">
          <cell r="A278" t="str">
            <v>H14</v>
          </cell>
        </row>
        <row r="279">
          <cell r="A279" t="str">
            <v>H17</v>
          </cell>
        </row>
        <row r="280">
          <cell r="A280" t="str">
            <v>H18</v>
          </cell>
        </row>
        <row r="281">
          <cell r="A281" t="str">
            <v>H19</v>
          </cell>
        </row>
        <row r="282">
          <cell r="A282" t="str">
            <v>H20</v>
          </cell>
        </row>
        <row r="283">
          <cell r="A283" t="str">
            <v>H21</v>
          </cell>
        </row>
        <row r="284">
          <cell r="A284" t="str">
            <v>I</v>
          </cell>
        </row>
        <row r="286">
          <cell r="A286" t="str">
            <v>J</v>
          </cell>
        </row>
        <row r="287">
          <cell r="A287" t="str">
            <v>J02</v>
          </cell>
        </row>
        <row r="288">
          <cell r="A288" t="str">
            <v>J06</v>
          </cell>
        </row>
        <row r="289">
          <cell r="A289" t="str">
            <v>J12</v>
          </cell>
        </row>
        <row r="290">
          <cell r="A290" t="str">
            <v>J01</v>
          </cell>
        </row>
        <row r="291">
          <cell r="A291" t="str">
            <v>J08</v>
          </cell>
        </row>
        <row r="292">
          <cell r="A292" t="str">
            <v>J07</v>
          </cell>
        </row>
        <row r="293">
          <cell r="A293" t="str">
            <v>J07A</v>
          </cell>
        </row>
        <row r="294">
          <cell r="A294" t="str">
            <v>J05</v>
          </cell>
        </row>
        <row r="295">
          <cell r="A295" t="str">
            <v>J11</v>
          </cell>
        </row>
        <row r="296">
          <cell r="A296">
            <v>0</v>
          </cell>
        </row>
        <row r="297">
          <cell r="A297" t="str">
            <v>J10</v>
          </cell>
        </row>
        <row r="298">
          <cell r="A298" t="str">
            <v>J04</v>
          </cell>
        </row>
        <row r="299">
          <cell r="A299" t="str">
            <v>J09</v>
          </cell>
        </row>
        <row r="300">
          <cell r="A300" t="str">
            <v>J15</v>
          </cell>
        </row>
        <row r="301">
          <cell r="A301" t="str">
            <v>J20</v>
          </cell>
        </row>
        <row r="302">
          <cell r="A302" t="str">
            <v>K</v>
          </cell>
        </row>
        <row r="303">
          <cell r="A303" t="str">
            <v>K10</v>
          </cell>
        </row>
        <row r="304">
          <cell r="A304" t="str">
            <v>K11</v>
          </cell>
        </row>
        <row r="305">
          <cell r="A305" t="str">
            <v>K13</v>
          </cell>
        </row>
        <row r="306">
          <cell r="A306" t="str">
            <v>K14</v>
          </cell>
        </row>
        <row r="307">
          <cell r="A307" t="str">
            <v>K06</v>
          </cell>
        </row>
        <row r="308">
          <cell r="A308" t="str">
            <v>K07</v>
          </cell>
        </row>
        <row r="309">
          <cell r="A309" t="str">
            <v>K17</v>
          </cell>
        </row>
        <row r="310">
          <cell r="A310" t="str">
            <v>K18</v>
          </cell>
        </row>
        <row r="311">
          <cell r="A311" t="str">
            <v>K08</v>
          </cell>
        </row>
        <row r="312">
          <cell r="A312" t="str">
            <v>K19</v>
          </cell>
        </row>
        <row r="313">
          <cell r="A313" t="str">
            <v>K09</v>
          </cell>
        </row>
        <row r="314">
          <cell r="A314" t="str">
            <v>K12</v>
          </cell>
        </row>
        <row r="315">
          <cell r="A315" t="str">
            <v>K16</v>
          </cell>
        </row>
        <row r="316">
          <cell r="A316" t="str">
            <v>K02</v>
          </cell>
        </row>
        <row r="317">
          <cell r="A317" t="str">
            <v>K15</v>
          </cell>
        </row>
        <row r="318">
          <cell r="A318" t="str">
            <v>K01</v>
          </cell>
        </row>
        <row r="319">
          <cell r="A319" t="str">
            <v>K03</v>
          </cell>
        </row>
        <row r="320">
          <cell r="A320" t="str">
            <v>K04</v>
          </cell>
        </row>
        <row r="321">
          <cell r="A321" t="str">
            <v>K05</v>
          </cell>
        </row>
        <row r="322">
          <cell r="A322" t="str">
            <v>K20</v>
          </cell>
        </row>
        <row r="323">
          <cell r="A323" t="str">
            <v>K21</v>
          </cell>
        </row>
        <row r="324">
          <cell r="A324" t="str">
            <v>K22</v>
          </cell>
        </row>
        <row r="325">
          <cell r="A325" t="str">
            <v>K23</v>
          </cell>
        </row>
        <row r="326">
          <cell r="A326" t="str">
            <v>L</v>
          </cell>
        </row>
        <row r="327">
          <cell r="A327" t="str">
            <v>L12</v>
          </cell>
        </row>
        <row r="328">
          <cell r="A328" t="str">
            <v>L02</v>
          </cell>
        </row>
        <row r="329">
          <cell r="A329" t="str">
            <v>L01</v>
          </cell>
        </row>
        <row r="330">
          <cell r="A330" t="str">
            <v>L11</v>
          </cell>
        </row>
        <row r="331">
          <cell r="A331" t="str">
            <v>L03</v>
          </cell>
        </row>
        <row r="332">
          <cell r="A332" t="str">
            <v>L04</v>
          </cell>
        </row>
        <row r="333">
          <cell r="A333" t="str">
            <v>L05</v>
          </cell>
        </row>
        <row r="334">
          <cell r="A334" t="str">
            <v>L06</v>
          </cell>
        </row>
        <row r="335">
          <cell r="A335" t="str">
            <v>L07</v>
          </cell>
        </row>
        <row r="336">
          <cell r="A336" t="str">
            <v>L08</v>
          </cell>
        </row>
        <row r="337">
          <cell r="A337" t="str">
            <v>L09</v>
          </cell>
        </row>
        <row r="338">
          <cell r="A338" t="str">
            <v>L10</v>
          </cell>
        </row>
        <row r="339">
          <cell r="A339" t="str">
            <v>L13</v>
          </cell>
        </row>
        <row r="340">
          <cell r="A340" t="str">
            <v>L14</v>
          </cell>
        </row>
        <row r="341">
          <cell r="A341" t="str">
            <v>L15</v>
          </cell>
        </row>
        <row r="342">
          <cell r="A342" t="str">
            <v>L16</v>
          </cell>
        </row>
        <row r="343">
          <cell r="A343" t="str">
            <v>L17</v>
          </cell>
        </row>
        <row r="344">
          <cell r="A344" t="str">
            <v>L18</v>
          </cell>
        </row>
        <row r="345">
          <cell r="A345" t="str">
            <v>L19</v>
          </cell>
        </row>
        <row r="346">
          <cell r="A346" t="str">
            <v>L20</v>
          </cell>
        </row>
        <row r="347">
          <cell r="A347" t="str">
            <v>L21</v>
          </cell>
        </row>
        <row r="348">
          <cell r="A348" t="str">
            <v>L22</v>
          </cell>
        </row>
        <row r="349">
          <cell r="A349" t="str">
            <v>L23</v>
          </cell>
        </row>
        <row r="350">
          <cell r="A350" t="str">
            <v>L24</v>
          </cell>
        </row>
        <row r="351">
          <cell r="A351" t="str">
            <v>L25</v>
          </cell>
        </row>
        <row r="352">
          <cell r="A352" t="str">
            <v>L26</v>
          </cell>
        </row>
        <row r="353">
          <cell r="A353" t="str">
            <v>L27</v>
          </cell>
        </row>
        <row r="354">
          <cell r="A354" t="str">
            <v>M</v>
          </cell>
        </row>
        <row r="355">
          <cell r="A355" t="str">
            <v>M01</v>
          </cell>
        </row>
        <row r="356">
          <cell r="A356" t="str">
            <v>M02</v>
          </cell>
        </row>
        <row r="359">
          <cell r="A359" t="str">
            <v>O</v>
          </cell>
        </row>
        <row r="360">
          <cell r="A360" t="str">
            <v>O36</v>
          </cell>
        </row>
        <row r="361">
          <cell r="A361" t="str">
            <v>O12</v>
          </cell>
        </row>
        <row r="362">
          <cell r="A362" t="str">
            <v>O32</v>
          </cell>
        </row>
        <row r="363">
          <cell r="A363" t="str">
            <v>O39</v>
          </cell>
        </row>
        <row r="364">
          <cell r="A364" t="str">
            <v>O28</v>
          </cell>
        </row>
        <row r="365">
          <cell r="A365" t="str">
            <v>O01</v>
          </cell>
        </row>
        <row r="366">
          <cell r="A366" t="str">
            <v>O33</v>
          </cell>
        </row>
        <row r="367">
          <cell r="A367" t="str">
            <v>O24</v>
          </cell>
        </row>
        <row r="368">
          <cell r="A368" t="str">
            <v>O02</v>
          </cell>
        </row>
        <row r="369">
          <cell r="A369" t="str">
            <v>O03</v>
          </cell>
        </row>
        <row r="370">
          <cell r="A370" t="str">
            <v>O22</v>
          </cell>
        </row>
        <row r="371">
          <cell r="A371" t="str">
            <v>O06</v>
          </cell>
        </row>
        <row r="372">
          <cell r="A372" t="str">
            <v>O27</v>
          </cell>
        </row>
        <row r="373">
          <cell r="A373" t="str">
            <v>O26</v>
          </cell>
        </row>
        <row r="374">
          <cell r="A374" t="str">
            <v>O07</v>
          </cell>
        </row>
        <row r="375">
          <cell r="A375" t="str">
            <v>O08</v>
          </cell>
        </row>
        <row r="376">
          <cell r="A376" t="str">
            <v>O08A</v>
          </cell>
        </row>
        <row r="377">
          <cell r="A377" t="str">
            <v>O09</v>
          </cell>
        </row>
        <row r="378">
          <cell r="A378" t="str">
            <v>O37</v>
          </cell>
        </row>
        <row r="379">
          <cell r="A379" t="str">
            <v>O10</v>
          </cell>
        </row>
        <row r="380">
          <cell r="A380" t="str">
            <v>O11</v>
          </cell>
        </row>
        <row r="381">
          <cell r="A381" t="str">
            <v>O38</v>
          </cell>
        </row>
        <row r="382">
          <cell r="A382" t="str">
            <v>O29</v>
          </cell>
        </row>
        <row r="383">
          <cell r="A383" t="str">
            <v>O05</v>
          </cell>
        </row>
        <row r="384">
          <cell r="A384" t="str">
            <v>O31</v>
          </cell>
        </row>
        <row r="385">
          <cell r="A385" t="str">
            <v>O13</v>
          </cell>
        </row>
        <row r="386">
          <cell r="A386" t="str">
            <v>O14</v>
          </cell>
        </row>
        <row r="387">
          <cell r="A387" t="str">
            <v>O15</v>
          </cell>
        </row>
        <row r="388">
          <cell r="A388" t="str">
            <v>O04</v>
          </cell>
        </row>
        <row r="389">
          <cell r="A389" t="str">
            <v>O16</v>
          </cell>
        </row>
        <row r="390">
          <cell r="A390" t="str">
            <v>O17</v>
          </cell>
        </row>
        <row r="391">
          <cell r="A391" t="str">
            <v>O30</v>
          </cell>
        </row>
        <row r="392">
          <cell r="A392" t="str">
            <v>O35</v>
          </cell>
        </row>
        <row r="393">
          <cell r="A393" t="str">
            <v>O25</v>
          </cell>
        </row>
        <row r="394">
          <cell r="A394" t="str">
            <v>O18</v>
          </cell>
        </row>
        <row r="395">
          <cell r="A395" t="str">
            <v>O34</v>
          </cell>
        </row>
        <row r="396">
          <cell r="A396" t="str">
            <v>O19</v>
          </cell>
        </row>
        <row r="397">
          <cell r="A397" t="str">
            <v>O20</v>
          </cell>
        </row>
        <row r="398">
          <cell r="A398" t="str">
            <v>O20A</v>
          </cell>
        </row>
        <row r="399">
          <cell r="A399" t="str">
            <v>O21</v>
          </cell>
        </row>
        <row r="400">
          <cell r="A400" t="str">
            <v>O23</v>
          </cell>
        </row>
        <row r="401">
          <cell r="A401" t="str">
            <v>O40</v>
          </cell>
        </row>
        <row r="402">
          <cell r="A402" t="str">
            <v>O41</v>
          </cell>
        </row>
        <row r="403">
          <cell r="A403" t="str">
            <v>O42</v>
          </cell>
        </row>
        <row r="404">
          <cell r="A404" t="str">
            <v>O43</v>
          </cell>
        </row>
        <row r="405">
          <cell r="A405" t="str">
            <v>O44</v>
          </cell>
        </row>
        <row r="406">
          <cell r="A406" t="str">
            <v>O45</v>
          </cell>
        </row>
        <row r="407">
          <cell r="A407" t="str">
            <v>O46</v>
          </cell>
        </row>
        <row r="408">
          <cell r="A408" t="str">
            <v>O47</v>
          </cell>
        </row>
        <row r="409">
          <cell r="A409" t="str">
            <v>O48</v>
          </cell>
        </row>
        <row r="410">
          <cell r="A410" t="str">
            <v>O49</v>
          </cell>
        </row>
        <row r="411">
          <cell r="A411" t="str">
            <v>O50</v>
          </cell>
        </row>
        <row r="412">
          <cell r="A412">
            <v>1</v>
          </cell>
        </row>
        <row r="413">
          <cell r="A413">
            <v>1</v>
          </cell>
        </row>
        <row r="414">
          <cell r="A414" t="str">
            <v>P</v>
          </cell>
        </row>
        <row r="415">
          <cell r="A415" t="str">
            <v>P12</v>
          </cell>
        </row>
        <row r="416">
          <cell r="A416" t="str">
            <v>P11</v>
          </cell>
        </row>
        <row r="417">
          <cell r="A417" t="str">
            <v>P09</v>
          </cell>
        </row>
        <row r="418">
          <cell r="A418" t="str">
            <v>P01</v>
          </cell>
        </row>
        <row r="419">
          <cell r="A419" t="str">
            <v>P16</v>
          </cell>
        </row>
        <row r="420">
          <cell r="A420" t="str">
            <v>P17</v>
          </cell>
        </row>
        <row r="421">
          <cell r="A421" t="str">
            <v>P15</v>
          </cell>
        </row>
        <row r="422">
          <cell r="A422" t="str">
            <v>P02</v>
          </cell>
        </row>
        <row r="423">
          <cell r="A423" t="str">
            <v>P04</v>
          </cell>
        </row>
        <row r="424">
          <cell r="A424" t="str">
            <v>P03</v>
          </cell>
        </row>
        <row r="425">
          <cell r="A425" t="str">
            <v>P10</v>
          </cell>
        </row>
        <row r="426">
          <cell r="A426" t="str">
            <v>P05</v>
          </cell>
        </row>
        <row r="427">
          <cell r="A427" t="str">
            <v>P07</v>
          </cell>
        </row>
        <row r="428">
          <cell r="A428" t="str">
            <v>P13</v>
          </cell>
        </row>
        <row r="429">
          <cell r="A429" t="str">
            <v>P14</v>
          </cell>
        </row>
        <row r="430">
          <cell r="A430" t="str">
            <v>P06</v>
          </cell>
        </row>
        <row r="431">
          <cell r="A431" t="str">
            <v>P08</v>
          </cell>
        </row>
        <row r="432">
          <cell r="A432" t="str">
            <v>P18</v>
          </cell>
        </row>
        <row r="433">
          <cell r="A433" t="str">
            <v>P19</v>
          </cell>
        </row>
        <row r="434">
          <cell r="A434" t="str">
            <v>P20</v>
          </cell>
        </row>
        <row r="435">
          <cell r="A435" t="str">
            <v>P21</v>
          </cell>
        </row>
        <row r="436">
          <cell r="A436" t="str">
            <v>Q</v>
          </cell>
        </row>
        <row r="437">
          <cell r="A437" t="str">
            <v>Q06</v>
          </cell>
        </row>
        <row r="438">
          <cell r="A438" t="str">
            <v>Q02</v>
          </cell>
        </row>
        <row r="439">
          <cell r="A439" t="str">
            <v>Q03</v>
          </cell>
        </row>
        <row r="440">
          <cell r="A440" t="str">
            <v>Q05</v>
          </cell>
        </row>
        <row r="441">
          <cell r="A441" t="str">
            <v>Q01</v>
          </cell>
        </row>
        <row r="442">
          <cell r="A442" t="str">
            <v>Q04</v>
          </cell>
        </row>
        <row r="443">
          <cell r="A443" t="str">
            <v>Q07</v>
          </cell>
        </row>
        <row r="444">
          <cell r="A444" t="str">
            <v>Q08</v>
          </cell>
        </row>
        <row r="445">
          <cell r="A445" t="str">
            <v>Q09</v>
          </cell>
        </row>
        <row r="446">
          <cell r="A446" t="str">
            <v>Q10</v>
          </cell>
        </row>
        <row r="447">
          <cell r="A447" t="str">
            <v>R</v>
          </cell>
        </row>
        <row r="448">
          <cell r="A448" t="str">
            <v>R02</v>
          </cell>
        </row>
        <row r="449">
          <cell r="A449" t="str">
            <v>R01</v>
          </cell>
        </row>
        <row r="450">
          <cell r="A450" t="str">
            <v>R03</v>
          </cell>
        </row>
        <row r="451">
          <cell r="A451" t="str">
            <v>R04</v>
          </cell>
        </row>
        <row r="452">
          <cell r="A452" t="str">
            <v>R05</v>
          </cell>
        </row>
        <row r="453">
          <cell r="A453" t="str">
            <v>R06</v>
          </cell>
        </row>
        <row r="454">
          <cell r="A454" t="str">
            <v>R07</v>
          </cell>
        </row>
        <row r="455">
          <cell r="A455" t="str">
            <v>S</v>
          </cell>
        </row>
        <row r="456">
          <cell r="A456" t="str">
            <v>S108</v>
          </cell>
        </row>
        <row r="457">
          <cell r="A457" t="str">
            <v>S122</v>
          </cell>
        </row>
        <row r="458">
          <cell r="A458" t="str">
            <v>S169</v>
          </cell>
        </row>
        <row r="459">
          <cell r="A459" t="str">
            <v>S170</v>
          </cell>
        </row>
        <row r="460">
          <cell r="A460" t="str">
            <v>S90</v>
          </cell>
        </row>
        <row r="461">
          <cell r="A461" t="str">
            <v>S163</v>
          </cell>
        </row>
        <row r="462">
          <cell r="A462" t="str">
            <v>S91</v>
          </cell>
        </row>
        <row r="463">
          <cell r="A463" t="str">
            <v>S89</v>
          </cell>
        </row>
        <row r="464">
          <cell r="A464" t="str">
            <v>S235</v>
          </cell>
        </row>
        <row r="465">
          <cell r="A465" t="str">
            <v>S92</v>
          </cell>
        </row>
        <row r="466">
          <cell r="A466" t="str">
            <v>S177</v>
          </cell>
        </row>
        <row r="467">
          <cell r="A467" t="str">
            <v>S93</v>
          </cell>
        </row>
        <row r="468">
          <cell r="A468" t="str">
            <v>S178</v>
          </cell>
        </row>
        <row r="469">
          <cell r="A469" t="str">
            <v>S179</v>
          </cell>
        </row>
        <row r="470">
          <cell r="A470" t="str">
            <v>S01</v>
          </cell>
        </row>
        <row r="471">
          <cell r="A471" t="str">
            <v>S01A</v>
          </cell>
        </row>
        <row r="472">
          <cell r="A472" t="str">
            <v>S02</v>
          </cell>
        </row>
        <row r="473">
          <cell r="A473" t="str">
            <v>S130</v>
          </cell>
        </row>
        <row r="474">
          <cell r="A474" t="str">
            <v>S133</v>
          </cell>
        </row>
        <row r="475">
          <cell r="A475" t="str">
            <v>S98</v>
          </cell>
        </row>
        <row r="476">
          <cell r="A476" t="str">
            <v>S99</v>
          </cell>
        </row>
        <row r="477">
          <cell r="A477" t="str">
            <v>S136</v>
          </cell>
        </row>
        <row r="478">
          <cell r="A478" t="str">
            <v>S117</v>
          </cell>
        </row>
        <row r="479">
          <cell r="A479" t="str">
            <v>S116</v>
          </cell>
        </row>
        <row r="480">
          <cell r="A480" t="str">
            <v>S04</v>
          </cell>
        </row>
        <row r="481">
          <cell r="A481" t="str">
            <v>S115</v>
          </cell>
        </row>
        <row r="482">
          <cell r="A482" t="str">
            <v>S03</v>
          </cell>
        </row>
        <row r="483">
          <cell r="A483" t="str">
            <v>S05</v>
          </cell>
        </row>
        <row r="484">
          <cell r="A484" t="str">
            <v>S145</v>
          </cell>
        </row>
        <row r="485">
          <cell r="A485" t="str">
            <v>S06</v>
          </cell>
        </row>
        <row r="486">
          <cell r="A486" t="str">
            <v>S146</v>
          </cell>
        </row>
        <row r="487">
          <cell r="A487" t="str">
            <v>S10</v>
          </cell>
        </row>
        <row r="488">
          <cell r="A488" t="str">
            <v>S196</v>
          </cell>
        </row>
        <row r="489">
          <cell r="A489" t="str">
            <v>S113</v>
          </cell>
        </row>
        <row r="490">
          <cell r="A490" t="str">
            <v>S11</v>
          </cell>
        </row>
        <row r="491">
          <cell r="A491" t="str">
            <v>S188</v>
          </cell>
        </row>
        <row r="492">
          <cell r="A492" t="str">
            <v>S87</v>
          </cell>
        </row>
        <row r="493">
          <cell r="A493" t="str">
            <v>S88</v>
          </cell>
        </row>
        <row r="494">
          <cell r="A494" t="str">
            <v>S152</v>
          </cell>
        </row>
        <row r="495">
          <cell r="A495" t="str">
            <v>S151</v>
          </cell>
        </row>
        <row r="496">
          <cell r="A496" t="str">
            <v>S149</v>
          </cell>
        </row>
        <row r="497">
          <cell r="A497" t="str">
            <v>S239</v>
          </cell>
        </row>
        <row r="498">
          <cell r="A498" t="str">
            <v>S153</v>
          </cell>
        </row>
        <row r="499">
          <cell r="A499" t="str">
            <v>S234</v>
          </cell>
        </row>
        <row r="500">
          <cell r="A500" t="str">
            <v>S150</v>
          </cell>
        </row>
        <row r="501">
          <cell r="A501" t="str">
            <v>S217</v>
          </cell>
        </row>
        <row r="502">
          <cell r="A502" t="str">
            <v>S94</v>
          </cell>
        </row>
        <row r="503">
          <cell r="A503" t="str">
            <v>S37</v>
          </cell>
        </row>
        <row r="504">
          <cell r="A504" t="str">
            <v>S100</v>
          </cell>
        </row>
        <row r="505">
          <cell r="A505" t="str">
            <v>S101</v>
          </cell>
        </row>
        <row r="506">
          <cell r="A506" t="str">
            <v>S135</v>
          </cell>
        </row>
        <row r="507">
          <cell r="A507" t="str">
            <v>S233</v>
          </cell>
        </row>
        <row r="508">
          <cell r="A508" t="str">
            <v>S12</v>
          </cell>
        </row>
        <row r="509">
          <cell r="A509" t="str">
            <v>S13</v>
          </cell>
        </row>
        <row r="510">
          <cell r="A510" t="str">
            <v>S14</v>
          </cell>
        </row>
        <row r="511">
          <cell r="A511" t="str">
            <v>S123</v>
          </cell>
        </row>
        <row r="512">
          <cell r="A512" t="str">
            <v>S15</v>
          </cell>
        </row>
        <row r="513">
          <cell r="A513" t="str">
            <v>S138</v>
          </cell>
        </row>
        <row r="514">
          <cell r="A514" t="str">
            <v>S139</v>
          </cell>
        </row>
        <row r="515">
          <cell r="A515" t="str">
            <v>S140</v>
          </cell>
        </row>
        <row r="516">
          <cell r="A516" t="str">
            <v>S173</v>
          </cell>
        </row>
        <row r="517">
          <cell r="A517" t="str">
            <v>S16</v>
          </cell>
        </row>
        <row r="518">
          <cell r="A518" t="str">
            <v>S17</v>
          </cell>
        </row>
        <row r="519">
          <cell r="A519" t="str">
            <v>S18</v>
          </cell>
        </row>
        <row r="520">
          <cell r="A520" t="str">
            <v>S08</v>
          </cell>
        </row>
        <row r="521">
          <cell r="A521" t="str">
            <v>S19</v>
          </cell>
        </row>
        <row r="522">
          <cell r="A522" t="str">
            <v>S219</v>
          </cell>
        </row>
        <row r="523">
          <cell r="A523" t="str">
            <v>S111</v>
          </cell>
        </row>
        <row r="524">
          <cell r="A524" t="str">
            <v>S165</v>
          </cell>
        </row>
        <row r="525">
          <cell r="A525" t="str">
            <v>S213</v>
          </cell>
        </row>
        <row r="526">
          <cell r="A526" t="str">
            <v>S211</v>
          </cell>
        </row>
        <row r="527">
          <cell r="A527" t="str">
            <v>S212</v>
          </cell>
        </row>
        <row r="528">
          <cell r="A528" t="str">
            <v>S210</v>
          </cell>
        </row>
        <row r="529">
          <cell r="A529" t="str">
            <v>S207</v>
          </cell>
        </row>
        <row r="530">
          <cell r="A530" t="str">
            <v>S208</v>
          </cell>
        </row>
        <row r="531">
          <cell r="A531" t="str">
            <v>S209</v>
          </cell>
        </row>
        <row r="532">
          <cell r="A532" t="str">
            <v>S206</v>
          </cell>
        </row>
        <row r="533">
          <cell r="A533" t="str">
            <v>S203</v>
          </cell>
        </row>
        <row r="534">
          <cell r="A534" t="str">
            <v>S204</v>
          </cell>
        </row>
        <row r="535">
          <cell r="A535" t="str">
            <v>S205</v>
          </cell>
        </row>
        <row r="536">
          <cell r="A536" t="str">
            <v>S202</v>
          </cell>
        </row>
        <row r="537">
          <cell r="A537" t="str">
            <v>S200</v>
          </cell>
        </row>
        <row r="538">
          <cell r="A538" t="str">
            <v>S201</v>
          </cell>
        </row>
        <row r="539">
          <cell r="A539" t="str">
            <v>S156</v>
          </cell>
        </row>
        <row r="540">
          <cell r="A540" t="str">
            <v>S21</v>
          </cell>
        </row>
        <row r="541">
          <cell r="A541" t="str">
            <v>S155</v>
          </cell>
        </row>
        <row r="542">
          <cell r="A542" t="str">
            <v>S124</v>
          </cell>
        </row>
        <row r="543">
          <cell r="A543" t="str">
            <v>S186</v>
          </cell>
        </row>
        <row r="544">
          <cell r="A544" t="str">
            <v>S187</v>
          </cell>
        </row>
        <row r="545">
          <cell r="A545" t="str">
            <v>S106</v>
          </cell>
        </row>
        <row r="546">
          <cell r="A546" t="str">
            <v>S179</v>
          </cell>
        </row>
        <row r="547">
          <cell r="A547" t="str">
            <v>S180</v>
          </cell>
        </row>
        <row r="548">
          <cell r="A548" t="str">
            <v>S22</v>
          </cell>
        </row>
        <row r="549">
          <cell r="A549" t="str">
            <v>S195</v>
          </cell>
        </row>
        <row r="550">
          <cell r="A550" t="str">
            <v>S218</v>
          </cell>
        </row>
        <row r="551">
          <cell r="A551" t="str">
            <v>S23</v>
          </cell>
        </row>
        <row r="552">
          <cell r="A552" t="str">
            <v>S157</v>
          </cell>
        </row>
        <row r="553">
          <cell r="A553" t="str">
            <v>S112</v>
          </cell>
        </row>
        <row r="554">
          <cell r="A554" t="str">
            <v>S24</v>
          </cell>
        </row>
        <row r="555">
          <cell r="A555" t="str">
            <v>S25</v>
          </cell>
        </row>
        <row r="556">
          <cell r="A556" t="str">
            <v>S27</v>
          </cell>
        </row>
        <row r="557">
          <cell r="A557" t="str">
            <v>S118</v>
          </cell>
        </row>
        <row r="558">
          <cell r="A558" t="str">
            <v>S26</v>
          </cell>
        </row>
        <row r="559">
          <cell r="A559" t="str">
            <v>S28</v>
          </cell>
        </row>
        <row r="560">
          <cell r="A560" t="str">
            <v>S142</v>
          </cell>
        </row>
        <row r="561">
          <cell r="A561" t="str">
            <v>S143</v>
          </cell>
        </row>
        <row r="562">
          <cell r="A562" t="str">
            <v>S29</v>
          </cell>
        </row>
        <row r="563">
          <cell r="A563" t="str">
            <v>S144</v>
          </cell>
        </row>
        <row r="564">
          <cell r="A564" t="str">
            <v>S30</v>
          </cell>
        </row>
        <row r="565">
          <cell r="A565" t="str">
            <v>S109</v>
          </cell>
        </row>
        <row r="566">
          <cell r="A566" t="str">
            <v>S220</v>
          </cell>
        </row>
        <row r="567">
          <cell r="A567" t="str">
            <v>S31</v>
          </cell>
        </row>
        <row r="568">
          <cell r="A568" t="str">
            <v>S243</v>
          </cell>
        </row>
        <row r="569">
          <cell r="A569" t="str">
            <v>S32</v>
          </cell>
        </row>
        <row r="570">
          <cell r="A570" t="str">
            <v>S33</v>
          </cell>
        </row>
        <row r="571">
          <cell r="A571" t="str">
            <v>S102</v>
          </cell>
        </row>
        <row r="572">
          <cell r="A572" t="str">
            <v>S110</v>
          </cell>
        </row>
        <row r="573">
          <cell r="A573" t="str">
            <v>S232</v>
          </cell>
        </row>
        <row r="574">
          <cell r="A574" t="str">
            <v>S231</v>
          </cell>
        </row>
        <row r="575">
          <cell r="A575" t="str">
            <v>S34</v>
          </cell>
        </row>
        <row r="576">
          <cell r="A576" t="str">
            <v>S125</v>
          </cell>
        </row>
        <row r="577">
          <cell r="A577" t="str">
            <v>S126</v>
          </cell>
        </row>
        <row r="578">
          <cell r="A578" t="str">
            <v>S65</v>
          </cell>
        </row>
        <row r="579">
          <cell r="A579" t="str">
            <v>S35</v>
          </cell>
        </row>
        <row r="580">
          <cell r="A580" t="str">
            <v>S167</v>
          </cell>
        </row>
        <row r="581">
          <cell r="A581" t="str">
            <v>S36</v>
          </cell>
        </row>
        <row r="582">
          <cell r="A582" t="str">
            <v>S221</v>
          </cell>
        </row>
        <row r="583">
          <cell r="A583" t="str">
            <v>S222</v>
          </cell>
        </row>
        <row r="584">
          <cell r="A584" t="str">
            <v>S222A</v>
          </cell>
        </row>
        <row r="585">
          <cell r="A585" t="str">
            <v>S224</v>
          </cell>
        </row>
        <row r="586">
          <cell r="A586" t="str">
            <v>S105</v>
          </cell>
        </row>
        <row r="587">
          <cell r="A587" t="str">
            <v>S107</v>
          </cell>
        </row>
        <row r="588">
          <cell r="A588" t="str">
            <v>S60</v>
          </cell>
        </row>
        <row r="589">
          <cell r="A589" t="str">
            <v>S225</v>
          </cell>
        </row>
        <row r="590">
          <cell r="A590" t="str">
            <v>S226</v>
          </cell>
        </row>
        <row r="591">
          <cell r="A591" t="str">
            <v>S131</v>
          </cell>
        </row>
        <row r="592">
          <cell r="A592" t="str">
            <v>S134</v>
          </cell>
        </row>
        <row r="593">
          <cell r="A593" t="str">
            <v>S181</v>
          </cell>
        </row>
        <row r="594">
          <cell r="A594" t="str">
            <v>S182</v>
          </cell>
        </row>
        <row r="595">
          <cell r="A595" t="str">
            <v>S172</v>
          </cell>
        </row>
        <row r="596">
          <cell r="A596" t="str">
            <v>S38</v>
          </cell>
        </row>
        <row r="597">
          <cell r="A597" t="str">
            <v>S183</v>
          </cell>
        </row>
        <row r="598">
          <cell r="A598" t="str">
            <v>S39</v>
          </cell>
        </row>
        <row r="599">
          <cell r="A599" t="str">
            <v>S159</v>
          </cell>
        </row>
        <row r="600">
          <cell r="A600" t="str">
            <v>S07</v>
          </cell>
        </row>
        <row r="601">
          <cell r="A601" t="str">
            <v>S40</v>
          </cell>
        </row>
        <row r="602">
          <cell r="A602" t="str">
            <v>S158</v>
          </cell>
        </row>
        <row r="603">
          <cell r="A603" t="str">
            <v>S129</v>
          </cell>
        </row>
        <row r="604">
          <cell r="A604" t="str">
            <v>S166</v>
          </cell>
        </row>
        <row r="605">
          <cell r="A605" t="str">
            <v>S103</v>
          </cell>
        </row>
        <row r="606">
          <cell r="A606" t="str">
            <v>S104</v>
          </cell>
        </row>
        <row r="607">
          <cell r="A607" t="str">
            <v>S160</v>
          </cell>
        </row>
        <row r="608">
          <cell r="A608" t="str">
            <v>S160A</v>
          </cell>
        </row>
        <row r="609">
          <cell r="A609" t="str">
            <v>S46</v>
          </cell>
        </row>
        <row r="610">
          <cell r="A610" t="str">
            <v>S47</v>
          </cell>
        </row>
        <row r="611">
          <cell r="A611" t="str">
            <v>S48</v>
          </cell>
        </row>
        <row r="612">
          <cell r="A612" t="str">
            <v>S48A</v>
          </cell>
        </row>
        <row r="613">
          <cell r="A613" t="str">
            <v>S48B</v>
          </cell>
        </row>
        <row r="614">
          <cell r="A614" t="str">
            <v>S214</v>
          </cell>
        </row>
        <row r="615">
          <cell r="A615" t="str">
            <v>S114</v>
          </cell>
        </row>
        <row r="616">
          <cell r="A616" t="str">
            <v>S41</v>
          </cell>
        </row>
        <row r="617">
          <cell r="A617" t="str">
            <v>S120</v>
          </cell>
        </row>
        <row r="618">
          <cell r="A618" t="str">
            <v>S171</v>
          </cell>
        </row>
        <row r="619">
          <cell r="A619" t="str">
            <v>S09</v>
          </cell>
        </row>
        <row r="620">
          <cell r="A620" t="str">
            <v>S09A</v>
          </cell>
        </row>
        <row r="621">
          <cell r="A621" t="str">
            <v>S09B</v>
          </cell>
        </row>
        <row r="622">
          <cell r="A622" t="str">
            <v>S09C</v>
          </cell>
        </row>
        <row r="623">
          <cell r="A623" t="str">
            <v>S132</v>
          </cell>
        </row>
        <row r="624">
          <cell r="A624" t="str">
            <v>S242</v>
          </cell>
        </row>
        <row r="625">
          <cell r="A625" t="str">
            <v>S241</v>
          </cell>
        </row>
        <row r="626">
          <cell r="A626" t="str">
            <v>S42</v>
          </cell>
        </row>
        <row r="627">
          <cell r="A627" t="str">
            <v>S43</v>
          </cell>
        </row>
        <row r="628">
          <cell r="A628" t="str">
            <v>S44</v>
          </cell>
        </row>
        <row r="629">
          <cell r="A629" t="str">
            <v>S56</v>
          </cell>
        </row>
        <row r="630">
          <cell r="A630" t="str">
            <v>S71</v>
          </cell>
        </row>
        <row r="631">
          <cell r="A631" t="str">
            <v>S71A</v>
          </cell>
        </row>
        <row r="632">
          <cell r="A632" t="str">
            <v>S71B</v>
          </cell>
        </row>
        <row r="633">
          <cell r="A633" t="str">
            <v>S71C</v>
          </cell>
        </row>
        <row r="634">
          <cell r="A634" t="str">
            <v>S72</v>
          </cell>
        </row>
        <row r="635">
          <cell r="A635" t="str">
            <v>S45</v>
          </cell>
        </row>
        <row r="636">
          <cell r="A636" t="str">
            <v>S121</v>
          </cell>
        </row>
        <row r="637">
          <cell r="A637" t="str">
            <v>S228</v>
          </cell>
        </row>
        <row r="638">
          <cell r="A638" t="str">
            <v>S229</v>
          </cell>
        </row>
        <row r="639">
          <cell r="A639" t="str">
            <v>S230</v>
          </cell>
        </row>
        <row r="640">
          <cell r="A640" t="str">
            <v>S20</v>
          </cell>
        </row>
        <row r="641">
          <cell r="A641" t="str">
            <v>S227</v>
          </cell>
        </row>
        <row r="642">
          <cell r="A642" t="str">
            <v>S50</v>
          </cell>
        </row>
        <row r="643">
          <cell r="A643" t="str">
            <v>S162</v>
          </cell>
        </row>
        <row r="644">
          <cell r="A644" t="str">
            <v>S51</v>
          </cell>
        </row>
        <row r="645">
          <cell r="A645" t="str">
            <v>S49</v>
          </cell>
        </row>
        <row r="646">
          <cell r="A646" t="str">
            <v>S52</v>
          </cell>
        </row>
        <row r="647">
          <cell r="A647" t="str">
            <v>S53</v>
          </cell>
        </row>
        <row r="648">
          <cell r="A648" t="str">
            <v>S54</v>
          </cell>
        </row>
        <row r="649">
          <cell r="A649" t="str">
            <v>S154</v>
          </cell>
        </row>
        <row r="650">
          <cell r="A650" t="str">
            <v>S55</v>
          </cell>
        </row>
        <row r="651">
          <cell r="A651" t="str">
            <v>S59</v>
          </cell>
        </row>
        <row r="652">
          <cell r="A652" t="str">
            <v>S58</v>
          </cell>
        </row>
        <row r="653">
          <cell r="A653" t="str">
            <v>S96</v>
          </cell>
        </row>
        <row r="654">
          <cell r="A654" t="str">
            <v>S97</v>
          </cell>
        </row>
        <row r="655">
          <cell r="A655" t="str">
            <v>S57</v>
          </cell>
        </row>
        <row r="656">
          <cell r="A656" t="str">
            <v>S62</v>
          </cell>
        </row>
        <row r="657">
          <cell r="A657" t="str">
            <v>S63</v>
          </cell>
        </row>
        <row r="658">
          <cell r="A658" t="str">
            <v>S61</v>
          </cell>
        </row>
        <row r="659">
          <cell r="A659" t="str">
            <v>S164</v>
          </cell>
        </row>
        <row r="660">
          <cell r="A660" t="str">
            <v>S168</v>
          </cell>
        </row>
        <row r="661">
          <cell r="A661" t="str">
            <v>S199</v>
          </cell>
        </row>
        <row r="662">
          <cell r="A662" t="str">
            <v>S197</v>
          </cell>
        </row>
        <row r="663">
          <cell r="A663" t="str">
            <v>S198</v>
          </cell>
        </row>
        <row r="664">
          <cell r="A664" t="str">
            <v>S75</v>
          </cell>
        </row>
        <row r="665">
          <cell r="A665" t="str">
            <v>S141</v>
          </cell>
        </row>
        <row r="666">
          <cell r="A666" t="str">
            <v>S161</v>
          </cell>
        </row>
        <row r="667">
          <cell r="A667" t="str">
            <v>S66</v>
          </cell>
        </row>
        <row r="668">
          <cell r="A668" t="str">
            <v>S67</v>
          </cell>
        </row>
        <row r="669">
          <cell r="A669" t="str">
            <v>S68</v>
          </cell>
        </row>
        <row r="670">
          <cell r="A670" t="str">
            <v>S69</v>
          </cell>
        </row>
        <row r="671">
          <cell r="A671" t="str">
            <v>S215</v>
          </cell>
        </row>
        <row r="672">
          <cell r="A672" t="str">
            <v>S240</v>
          </cell>
        </row>
        <row r="673">
          <cell r="A673" t="str">
            <v>S127</v>
          </cell>
        </row>
        <row r="674">
          <cell r="A674" t="str">
            <v>S128</v>
          </cell>
        </row>
        <row r="675">
          <cell r="A675" t="str">
            <v>S64</v>
          </cell>
        </row>
        <row r="676">
          <cell r="A676" t="str">
            <v>S64A</v>
          </cell>
        </row>
        <row r="677">
          <cell r="A677" t="str">
            <v>S64B</v>
          </cell>
        </row>
        <row r="678">
          <cell r="A678" t="str">
            <v>S64C</v>
          </cell>
        </row>
        <row r="679">
          <cell r="A679" t="str">
            <v>S64D</v>
          </cell>
        </row>
        <row r="680">
          <cell r="A680" t="str">
            <v>S64E</v>
          </cell>
        </row>
        <row r="681">
          <cell r="A681" t="str">
            <v>S64F</v>
          </cell>
        </row>
        <row r="682">
          <cell r="A682" t="str">
            <v>S64G</v>
          </cell>
        </row>
        <row r="683">
          <cell r="A683" t="str">
            <v>S70</v>
          </cell>
        </row>
        <row r="684">
          <cell r="A684" t="str">
            <v>S73</v>
          </cell>
        </row>
        <row r="685">
          <cell r="A685" t="str">
            <v>S74</v>
          </cell>
        </row>
        <row r="686">
          <cell r="A686" t="str">
            <v>S95</v>
          </cell>
        </row>
        <row r="687">
          <cell r="A687" t="str">
            <v>S95A</v>
          </cell>
        </row>
        <row r="688">
          <cell r="A688" t="str">
            <v>S184</v>
          </cell>
        </row>
        <row r="689">
          <cell r="A689" t="str">
            <v>S185</v>
          </cell>
        </row>
        <row r="690">
          <cell r="A690" t="str">
            <v>S238</v>
          </cell>
        </row>
        <row r="691">
          <cell r="A691" t="str">
            <v>S77</v>
          </cell>
        </row>
        <row r="692">
          <cell r="A692" t="str">
            <v>S119</v>
          </cell>
        </row>
        <row r="693">
          <cell r="A693" t="str">
            <v>S76</v>
          </cell>
        </row>
        <row r="694">
          <cell r="A694" t="str">
            <v>S80</v>
          </cell>
        </row>
        <row r="695">
          <cell r="A695" t="str">
            <v>S78</v>
          </cell>
        </row>
        <row r="696">
          <cell r="A696" t="str">
            <v>S147</v>
          </cell>
        </row>
        <row r="697">
          <cell r="A697" t="str">
            <v>S79</v>
          </cell>
        </row>
        <row r="698">
          <cell r="A698" t="str">
            <v>S148</v>
          </cell>
        </row>
        <row r="699">
          <cell r="A699" t="str">
            <v>S194</v>
          </cell>
        </row>
        <row r="700">
          <cell r="A700" t="str">
            <v>S216</v>
          </cell>
        </row>
        <row r="701">
          <cell r="A701" t="str">
            <v>S236</v>
          </cell>
        </row>
        <row r="702">
          <cell r="A702" t="str">
            <v>S81</v>
          </cell>
        </row>
        <row r="703">
          <cell r="A703" t="str">
            <v>S82</v>
          </cell>
        </row>
        <row r="704">
          <cell r="A704" t="str">
            <v>S190</v>
          </cell>
        </row>
        <row r="705">
          <cell r="A705" t="str">
            <v>S191</v>
          </cell>
        </row>
        <row r="706">
          <cell r="A706" t="str">
            <v>S237</v>
          </cell>
        </row>
        <row r="707">
          <cell r="A707" t="str">
            <v>S192</v>
          </cell>
        </row>
        <row r="708">
          <cell r="A708" t="str">
            <v>S189</v>
          </cell>
        </row>
        <row r="709">
          <cell r="A709" t="str">
            <v>S223</v>
          </cell>
        </row>
        <row r="710">
          <cell r="A710" t="str">
            <v>S83</v>
          </cell>
        </row>
        <row r="711">
          <cell r="A711" t="str">
            <v>S176</v>
          </cell>
        </row>
        <row r="712">
          <cell r="A712" t="str">
            <v>S175</v>
          </cell>
        </row>
        <row r="713">
          <cell r="A713" t="str">
            <v>S174</v>
          </cell>
        </row>
        <row r="714">
          <cell r="A714" t="str">
            <v>S193</v>
          </cell>
        </row>
        <row r="715">
          <cell r="A715" t="str">
            <v>S84</v>
          </cell>
        </row>
        <row r="716">
          <cell r="A716" t="str">
            <v>S85</v>
          </cell>
        </row>
        <row r="717">
          <cell r="A717" t="str">
            <v>S86</v>
          </cell>
        </row>
        <row r="718">
          <cell r="A718" t="str">
            <v>S137</v>
          </cell>
        </row>
        <row r="719">
          <cell r="A719" t="str">
            <v>S244</v>
          </cell>
        </row>
        <row r="720">
          <cell r="A720" t="str">
            <v>S245</v>
          </cell>
        </row>
        <row r="721">
          <cell r="A721" t="str">
            <v>S246</v>
          </cell>
        </row>
        <row r="722">
          <cell r="A722" t="str">
            <v>S247</v>
          </cell>
        </row>
        <row r="723">
          <cell r="A723" t="str">
            <v>S248</v>
          </cell>
        </row>
        <row r="724">
          <cell r="A724" t="str">
            <v>T</v>
          </cell>
        </row>
        <row r="725">
          <cell r="A725" t="str">
            <v>T13</v>
          </cell>
        </row>
        <row r="726">
          <cell r="A726" t="str">
            <v>T14</v>
          </cell>
        </row>
        <row r="727">
          <cell r="A727" t="str">
            <v>T15</v>
          </cell>
        </row>
        <row r="728">
          <cell r="A728" t="str">
            <v>T02</v>
          </cell>
        </row>
        <row r="729">
          <cell r="A729" t="str">
            <v>T03</v>
          </cell>
        </row>
        <row r="730">
          <cell r="A730" t="str">
            <v>T12</v>
          </cell>
        </row>
        <row r="731">
          <cell r="A731" t="str">
            <v>T01</v>
          </cell>
        </row>
        <row r="732">
          <cell r="A732" t="str">
            <v>T05</v>
          </cell>
        </row>
        <row r="733">
          <cell r="A733" t="str">
            <v>T09</v>
          </cell>
        </row>
        <row r="734">
          <cell r="A734" t="str">
            <v>T10</v>
          </cell>
        </row>
        <row r="735">
          <cell r="A735" t="str">
            <v>T11</v>
          </cell>
        </row>
        <row r="736">
          <cell r="A736" t="str">
            <v>T06</v>
          </cell>
        </row>
        <row r="737">
          <cell r="A737" t="str">
            <v>T08</v>
          </cell>
        </row>
        <row r="738">
          <cell r="A738" t="str">
            <v>T16</v>
          </cell>
        </row>
        <row r="739">
          <cell r="A739" t="str">
            <v>T07</v>
          </cell>
        </row>
        <row r="740">
          <cell r="A740" t="str">
            <v>T04</v>
          </cell>
        </row>
        <row r="741">
          <cell r="A741" t="str">
            <v>T17</v>
          </cell>
        </row>
        <row r="742">
          <cell r="A742" t="str">
            <v>T18</v>
          </cell>
        </row>
        <row r="743">
          <cell r="A743" t="str">
            <v>T19</v>
          </cell>
        </row>
        <row r="744">
          <cell r="A744" t="str">
            <v>T20</v>
          </cell>
        </row>
        <row r="745">
          <cell r="A745" t="str">
            <v>T21</v>
          </cell>
        </row>
        <row r="746">
          <cell r="A746" t="str">
            <v>W</v>
          </cell>
        </row>
        <row r="747">
          <cell r="A747" t="str">
            <v>W13</v>
          </cell>
        </row>
        <row r="748">
          <cell r="A748" t="str">
            <v>W21</v>
          </cell>
        </row>
        <row r="749">
          <cell r="A749" t="str">
            <v>W22</v>
          </cell>
        </row>
        <row r="750">
          <cell r="A750" t="str">
            <v>W01</v>
          </cell>
        </row>
        <row r="751">
          <cell r="A751" t="str">
            <v>W02</v>
          </cell>
        </row>
        <row r="752">
          <cell r="A752" t="str">
            <v>W04</v>
          </cell>
        </row>
        <row r="753">
          <cell r="A753" t="str">
            <v>W34</v>
          </cell>
        </row>
        <row r="754">
          <cell r="A754" t="str">
            <v>W33</v>
          </cell>
        </row>
        <row r="755">
          <cell r="A755" t="str">
            <v>W32</v>
          </cell>
        </row>
        <row r="756">
          <cell r="A756" t="str">
            <v>W31</v>
          </cell>
        </row>
        <row r="757">
          <cell r="A757" t="str">
            <v>W36</v>
          </cell>
        </row>
        <row r="758">
          <cell r="A758" t="str">
            <v>W35</v>
          </cell>
        </row>
        <row r="759">
          <cell r="A759" t="str">
            <v>W20</v>
          </cell>
        </row>
        <row r="760">
          <cell r="A760" t="str">
            <v>W05</v>
          </cell>
        </row>
        <row r="761">
          <cell r="A761" t="str">
            <v>W25</v>
          </cell>
        </row>
        <row r="762">
          <cell r="A762" t="str">
            <v>W23</v>
          </cell>
        </row>
        <row r="763">
          <cell r="A763" t="str">
            <v>W26</v>
          </cell>
        </row>
        <row r="764">
          <cell r="A764" t="str">
            <v>W24</v>
          </cell>
        </row>
        <row r="765">
          <cell r="A765" t="str">
            <v>W29</v>
          </cell>
        </row>
        <row r="766">
          <cell r="A766" t="str">
            <v>W27</v>
          </cell>
        </row>
        <row r="767">
          <cell r="A767" t="str">
            <v>W30</v>
          </cell>
        </row>
        <row r="768">
          <cell r="A768" t="str">
            <v>W28</v>
          </cell>
        </row>
        <row r="769">
          <cell r="A769" t="str">
            <v>W12</v>
          </cell>
        </row>
        <row r="770">
          <cell r="A770" t="str">
            <v>W06</v>
          </cell>
        </row>
        <row r="771">
          <cell r="A771" t="str">
            <v>W09</v>
          </cell>
        </row>
        <row r="772">
          <cell r="A772" t="str">
            <v>W17</v>
          </cell>
        </row>
        <row r="773">
          <cell r="A773" t="str">
            <v>W16</v>
          </cell>
        </row>
        <row r="774">
          <cell r="A774" t="str">
            <v>W18</v>
          </cell>
        </row>
        <row r="775">
          <cell r="A775" t="str">
            <v>W19</v>
          </cell>
        </row>
        <row r="776">
          <cell r="A776" t="str">
            <v>W37</v>
          </cell>
        </row>
        <row r="777">
          <cell r="A777" t="str">
            <v>W38</v>
          </cell>
        </row>
        <row r="778">
          <cell r="A778" t="str">
            <v>W39</v>
          </cell>
        </row>
        <row r="779">
          <cell r="A779" t="str">
            <v>W40</v>
          </cell>
        </row>
        <row r="780">
          <cell r="A780" t="str">
            <v>W41</v>
          </cell>
        </row>
        <row r="781">
          <cell r="A781" t="str">
            <v>X</v>
          </cell>
        </row>
        <row r="782">
          <cell r="A782" t="str">
            <v>X17</v>
          </cell>
        </row>
        <row r="783">
          <cell r="A783" t="str">
            <v>X01</v>
          </cell>
        </row>
        <row r="784">
          <cell r="A784" t="str">
            <v>X04</v>
          </cell>
        </row>
        <row r="785">
          <cell r="A785" t="str">
            <v>X03</v>
          </cell>
        </row>
        <row r="786">
          <cell r="A786" t="str">
            <v>X02</v>
          </cell>
        </row>
        <row r="787">
          <cell r="A787" t="str">
            <v>X05</v>
          </cell>
        </row>
        <row r="788">
          <cell r="A788" t="str">
            <v>X06</v>
          </cell>
        </row>
        <row r="789">
          <cell r="A789" t="str">
            <v>X15</v>
          </cell>
        </row>
        <row r="790">
          <cell r="A790" t="str">
            <v>X12</v>
          </cell>
        </row>
        <row r="791">
          <cell r="A791" t="str">
            <v>X11</v>
          </cell>
        </row>
        <row r="792">
          <cell r="A792" t="str">
            <v>X22</v>
          </cell>
        </row>
        <row r="793">
          <cell r="A793" t="str">
            <v>X07</v>
          </cell>
        </row>
        <row r="794">
          <cell r="A794" t="str">
            <v>X23</v>
          </cell>
        </row>
        <row r="795">
          <cell r="A795" t="str">
            <v>X24</v>
          </cell>
        </row>
        <row r="796">
          <cell r="A796" t="str">
            <v>X25</v>
          </cell>
        </row>
        <row r="797">
          <cell r="A797" t="str">
            <v>X14</v>
          </cell>
        </row>
        <row r="798">
          <cell r="A798" t="str">
            <v>X08</v>
          </cell>
        </row>
        <row r="799">
          <cell r="A799" t="str">
            <v>X09</v>
          </cell>
        </row>
        <row r="800">
          <cell r="A800" t="str">
            <v>X16</v>
          </cell>
        </row>
        <row r="801">
          <cell r="A801" t="str">
            <v>X21</v>
          </cell>
        </row>
        <row r="802">
          <cell r="A802" t="str">
            <v>X20</v>
          </cell>
        </row>
        <row r="803">
          <cell r="A803" t="str">
            <v>X10</v>
          </cell>
        </row>
        <row r="804">
          <cell r="A804" t="str">
            <v>X18</v>
          </cell>
        </row>
        <row r="805">
          <cell r="A805" t="str">
            <v>X19</v>
          </cell>
        </row>
        <row r="806">
          <cell r="A806" t="str">
            <v>X13</v>
          </cell>
        </row>
        <row r="807">
          <cell r="A807" t="str">
            <v>X27</v>
          </cell>
        </row>
        <row r="808">
          <cell r="A808" t="str">
            <v>X28</v>
          </cell>
        </row>
        <row r="809">
          <cell r="A809" t="str">
            <v>X29</v>
          </cell>
        </row>
        <row r="810">
          <cell r="A810" t="str">
            <v>X30</v>
          </cell>
        </row>
        <row r="813">
          <cell r="A813" t="str">
            <v>Y</v>
          </cell>
        </row>
        <row r="814">
          <cell r="A814" t="str">
            <v>Y19</v>
          </cell>
        </row>
        <row r="815">
          <cell r="A815" t="str">
            <v>Y18</v>
          </cell>
        </row>
        <row r="816">
          <cell r="A816" t="str">
            <v>Y01</v>
          </cell>
        </row>
        <row r="817">
          <cell r="A817" t="str">
            <v>Y02</v>
          </cell>
        </row>
        <row r="818">
          <cell r="A818" t="str">
            <v>Y04</v>
          </cell>
        </row>
        <row r="819">
          <cell r="A819" t="str">
            <v>Y05</v>
          </cell>
        </row>
        <row r="820">
          <cell r="A820" t="str">
            <v>Y37</v>
          </cell>
        </row>
        <row r="821">
          <cell r="A821" t="str">
            <v>Y37A</v>
          </cell>
        </row>
        <row r="822">
          <cell r="A822" t="str">
            <v>Y37B</v>
          </cell>
        </row>
        <row r="823">
          <cell r="A823" t="str">
            <v>Y37C</v>
          </cell>
        </row>
        <row r="824">
          <cell r="A824" t="str">
            <v>Y15</v>
          </cell>
        </row>
        <row r="825">
          <cell r="A825" t="str">
            <v>Y06</v>
          </cell>
        </row>
        <row r="826">
          <cell r="A826" t="str">
            <v>Y07</v>
          </cell>
        </row>
        <row r="827">
          <cell r="A827" t="str">
            <v>Y10</v>
          </cell>
        </row>
        <row r="828">
          <cell r="A828" t="str">
            <v>Y08</v>
          </cell>
        </row>
        <row r="829">
          <cell r="A829" t="str">
            <v>Y14</v>
          </cell>
        </row>
        <row r="830">
          <cell r="A830" t="str">
            <v>Y35</v>
          </cell>
        </row>
        <row r="831">
          <cell r="A831" t="str">
            <v>Y36</v>
          </cell>
        </row>
        <row r="832">
          <cell r="A832" t="str">
            <v>Y03</v>
          </cell>
        </row>
        <row r="833">
          <cell r="A833" t="str">
            <v>Y03A</v>
          </cell>
        </row>
        <row r="834">
          <cell r="A834" t="str">
            <v>Y17</v>
          </cell>
        </row>
        <row r="835">
          <cell r="A835" t="str">
            <v>Y17B</v>
          </cell>
        </row>
        <row r="836">
          <cell r="A836" t="str">
            <v>Y17C</v>
          </cell>
        </row>
        <row r="837">
          <cell r="A837" t="str">
            <v>Y16</v>
          </cell>
        </row>
        <row r="838">
          <cell r="A838" t="str">
            <v>Y11</v>
          </cell>
        </row>
        <row r="839">
          <cell r="A839" t="str">
            <v>Y39</v>
          </cell>
        </row>
        <row r="840">
          <cell r="A840" t="str">
            <v>Y38</v>
          </cell>
        </row>
        <row r="841">
          <cell r="A841" t="str">
            <v>Y41</v>
          </cell>
        </row>
        <row r="842">
          <cell r="A842" t="str">
            <v>Y09</v>
          </cell>
        </row>
        <row r="843">
          <cell r="A843" t="str">
            <v>Y40</v>
          </cell>
        </row>
        <row r="844">
          <cell r="A844" t="str">
            <v>Y30</v>
          </cell>
        </row>
        <row r="845">
          <cell r="A845" t="str">
            <v>Y28</v>
          </cell>
        </row>
        <row r="846">
          <cell r="A846" t="str">
            <v>Y26</v>
          </cell>
        </row>
        <row r="847">
          <cell r="A847" t="str">
            <v>Y29</v>
          </cell>
        </row>
        <row r="848">
          <cell r="A848" t="str">
            <v>Y27</v>
          </cell>
        </row>
        <row r="850">
          <cell r="A850" t="str">
            <v>Y21</v>
          </cell>
        </row>
        <row r="851">
          <cell r="A851" t="str">
            <v>Y12</v>
          </cell>
        </row>
        <row r="852">
          <cell r="A852" t="str">
            <v>Y25</v>
          </cell>
        </row>
        <row r="853">
          <cell r="A853" t="str">
            <v>Y23</v>
          </cell>
        </row>
        <row r="854">
          <cell r="A854" t="str">
            <v>Y20</v>
          </cell>
        </row>
        <row r="855">
          <cell r="A855" t="str">
            <v>Y13</v>
          </cell>
        </row>
        <row r="856">
          <cell r="A856" t="str">
            <v>Y24</v>
          </cell>
        </row>
        <row r="857">
          <cell r="A857" t="str">
            <v>Y22</v>
          </cell>
        </row>
        <row r="858">
          <cell r="A858" t="str">
            <v>Y34</v>
          </cell>
        </row>
        <row r="859">
          <cell r="A859" t="str">
            <v>Y33</v>
          </cell>
        </row>
        <row r="860">
          <cell r="A860" t="str">
            <v>Y31</v>
          </cell>
        </row>
        <row r="861">
          <cell r="A861" t="str">
            <v>Y32</v>
          </cell>
        </row>
        <row r="862">
          <cell r="A862" t="str">
            <v>Y42</v>
          </cell>
        </row>
        <row r="863">
          <cell r="A863" t="str">
            <v>Y43</v>
          </cell>
        </row>
        <row r="864">
          <cell r="A864" t="str">
            <v>Y44</v>
          </cell>
        </row>
        <row r="865">
          <cell r="A865" t="str">
            <v>Y45</v>
          </cell>
        </row>
        <row r="866">
          <cell r="A866" t="str">
            <v>Y46</v>
          </cell>
        </row>
        <row r="867">
          <cell r="A867" t="str">
            <v>Z</v>
          </cell>
        </row>
        <row r="868">
          <cell r="A868" t="str">
            <v>Z02</v>
          </cell>
        </row>
        <row r="869">
          <cell r="A869" t="str">
            <v>Z03</v>
          </cell>
        </row>
        <row r="870">
          <cell r="A870" t="str">
            <v>Z06</v>
          </cell>
        </row>
        <row r="871">
          <cell r="A871" t="str">
            <v>Z05</v>
          </cell>
        </row>
        <row r="872">
          <cell r="A872" t="str">
            <v>Z04</v>
          </cell>
        </row>
        <row r="873">
          <cell r="A873" t="str">
            <v>Z01</v>
          </cell>
        </row>
        <row r="874">
          <cell r="A874" t="str">
            <v>Z07</v>
          </cell>
        </row>
        <row r="875">
          <cell r="A875" t="str">
            <v>Z08</v>
          </cell>
        </row>
        <row r="876">
          <cell r="A876" t="str">
            <v>Z09</v>
          </cell>
        </row>
        <row r="877">
          <cell r="A877" t="str">
            <v>Z10</v>
          </cell>
        </row>
        <row r="878">
          <cell r="A878" t="str">
            <v>Z11</v>
          </cell>
        </row>
        <row r="879">
          <cell r="A879" t="str">
            <v>AA</v>
          </cell>
        </row>
        <row r="880">
          <cell r="A880" t="str">
            <v>AA01</v>
          </cell>
        </row>
        <row r="881">
          <cell r="A881" t="str">
            <v>AA27</v>
          </cell>
        </row>
        <row r="882">
          <cell r="A882" t="str">
            <v>AA03</v>
          </cell>
        </row>
        <row r="883">
          <cell r="A883" t="str">
            <v>AA12</v>
          </cell>
        </row>
        <row r="884">
          <cell r="A884" t="str">
            <v>AA04</v>
          </cell>
        </row>
        <row r="885">
          <cell r="A885" t="str">
            <v>AA31</v>
          </cell>
        </row>
        <row r="886">
          <cell r="A886" t="str">
            <v>AA13</v>
          </cell>
        </row>
        <row r="887">
          <cell r="A887" t="str">
            <v>AA14</v>
          </cell>
        </row>
        <row r="888">
          <cell r="A888" t="str">
            <v>AA22</v>
          </cell>
        </row>
        <row r="889">
          <cell r="A889" t="str">
            <v>AA23</v>
          </cell>
        </row>
        <row r="890">
          <cell r="A890" t="str">
            <v>AA32</v>
          </cell>
        </row>
        <row r="891">
          <cell r="A891" t="str">
            <v>AA33</v>
          </cell>
        </row>
        <row r="892">
          <cell r="A892" t="str">
            <v>AA11</v>
          </cell>
        </row>
        <row r="893">
          <cell r="A893" t="str">
            <v>AA08</v>
          </cell>
        </row>
        <row r="894">
          <cell r="A894" t="str">
            <v>AA20</v>
          </cell>
        </row>
        <row r="895">
          <cell r="A895" t="str">
            <v>AA15</v>
          </cell>
        </row>
        <row r="896">
          <cell r="A896" t="str">
            <v>AA24</v>
          </cell>
        </row>
        <row r="897">
          <cell r="A897" t="str">
            <v>AA29</v>
          </cell>
        </row>
        <row r="898">
          <cell r="A898" t="str">
            <v>AA30</v>
          </cell>
        </row>
        <row r="899">
          <cell r="A899" t="str">
            <v>AA17</v>
          </cell>
        </row>
        <row r="900">
          <cell r="A900" t="str">
            <v>AA21</v>
          </cell>
        </row>
        <row r="901">
          <cell r="A901" t="str">
            <v>AA18</v>
          </cell>
        </row>
        <row r="902">
          <cell r="A902" t="str">
            <v>AA19</v>
          </cell>
        </row>
        <row r="903">
          <cell r="A903" t="str">
            <v>AA02</v>
          </cell>
        </row>
        <row r="904">
          <cell r="A904" t="str">
            <v>AA10</v>
          </cell>
        </row>
        <row r="905">
          <cell r="A905" t="str">
            <v>AA16</v>
          </cell>
        </row>
        <row r="906">
          <cell r="A906" t="str">
            <v>AA06</v>
          </cell>
        </row>
        <row r="907">
          <cell r="A907" t="str">
            <v>AA25</v>
          </cell>
        </row>
        <row r="908">
          <cell r="A908" t="str">
            <v>AA07</v>
          </cell>
        </row>
        <row r="909">
          <cell r="A909" t="str">
            <v>AA09</v>
          </cell>
        </row>
        <row r="910">
          <cell r="A910" t="str">
            <v>AA28</v>
          </cell>
        </row>
        <row r="911">
          <cell r="A911" t="str">
            <v>AA05</v>
          </cell>
        </row>
        <row r="912">
          <cell r="A912" t="str">
            <v>AA26</v>
          </cell>
        </row>
        <row r="913">
          <cell r="A913" t="str">
            <v>RR27</v>
          </cell>
        </row>
        <row r="914">
          <cell r="A914" t="str">
            <v>AA34</v>
          </cell>
        </row>
        <row r="915">
          <cell r="A915" t="str">
            <v>AA35</v>
          </cell>
        </row>
        <row r="916">
          <cell r="A916" t="str">
            <v>AA36</v>
          </cell>
        </row>
        <row r="917">
          <cell r="A917" t="str">
            <v>AA37</v>
          </cell>
        </row>
        <row r="918">
          <cell r="A918" t="str">
            <v>BB</v>
          </cell>
        </row>
        <row r="919">
          <cell r="A919" t="str">
            <v>BB01</v>
          </cell>
        </row>
        <row r="920">
          <cell r="A920" t="str">
            <v>BB03</v>
          </cell>
        </row>
        <row r="921">
          <cell r="A921" t="str">
            <v>BB04</v>
          </cell>
        </row>
        <row r="922">
          <cell r="A922" t="str">
            <v>BB05</v>
          </cell>
        </row>
        <row r="923">
          <cell r="A923" t="str">
            <v>BB669</v>
          </cell>
        </row>
        <row r="924">
          <cell r="A924" t="str">
            <v>BB08</v>
          </cell>
        </row>
        <row r="925">
          <cell r="A925" t="str">
            <v>BB667</v>
          </cell>
        </row>
        <row r="926">
          <cell r="A926" t="str">
            <v>BB11</v>
          </cell>
        </row>
        <row r="927">
          <cell r="A927" t="str">
            <v>BB770</v>
          </cell>
        </row>
        <row r="928">
          <cell r="A928" t="str">
            <v>BB17</v>
          </cell>
        </row>
        <row r="929">
          <cell r="A929" t="str">
            <v>BB675</v>
          </cell>
        </row>
        <row r="930">
          <cell r="A930" t="str">
            <v>BB671</v>
          </cell>
        </row>
        <row r="931">
          <cell r="A931" t="str">
            <v>BB677</v>
          </cell>
        </row>
        <row r="932">
          <cell r="A932" t="str">
            <v>BB679</v>
          </cell>
        </row>
        <row r="933">
          <cell r="A933" t="str">
            <v>BB681</v>
          </cell>
        </row>
        <row r="934">
          <cell r="A934" t="str">
            <v>BB673</v>
          </cell>
        </row>
        <row r="935">
          <cell r="A935" t="str">
            <v>BB687</v>
          </cell>
        </row>
        <row r="936">
          <cell r="A936" t="str">
            <v>BB683</v>
          </cell>
        </row>
        <row r="937">
          <cell r="A937" t="str">
            <v>BB689</v>
          </cell>
        </row>
        <row r="938">
          <cell r="A938" t="str">
            <v>BB691</v>
          </cell>
        </row>
        <row r="939">
          <cell r="A939" t="str">
            <v>BB693</v>
          </cell>
        </row>
        <row r="940">
          <cell r="A940" t="str">
            <v>BB685</v>
          </cell>
        </row>
        <row r="941">
          <cell r="A941" t="str">
            <v>BB695</v>
          </cell>
        </row>
        <row r="942">
          <cell r="A942" t="str">
            <v>BB674</v>
          </cell>
        </row>
        <row r="943">
          <cell r="A943" t="str">
            <v>BB670</v>
          </cell>
        </row>
        <row r="944">
          <cell r="A944" t="str">
            <v>BB676</v>
          </cell>
        </row>
        <row r="945">
          <cell r="A945" t="str">
            <v>BB678</v>
          </cell>
        </row>
        <row r="946">
          <cell r="A946" t="str">
            <v>BB680</v>
          </cell>
        </row>
        <row r="947">
          <cell r="A947" t="str">
            <v>BB672</v>
          </cell>
        </row>
        <row r="948">
          <cell r="A948" t="str">
            <v>BB686</v>
          </cell>
        </row>
        <row r="949">
          <cell r="A949" t="str">
            <v>BB682</v>
          </cell>
        </row>
        <row r="950">
          <cell r="A950" t="str">
            <v>BB688</v>
          </cell>
        </row>
        <row r="951">
          <cell r="A951" t="str">
            <v>BB690</v>
          </cell>
        </row>
        <row r="952">
          <cell r="A952" t="str">
            <v>BB692</v>
          </cell>
        </row>
        <row r="953">
          <cell r="A953" t="str">
            <v>BB684</v>
          </cell>
        </row>
        <row r="954">
          <cell r="A954" t="str">
            <v>BB694</v>
          </cell>
        </row>
        <row r="955">
          <cell r="A955" t="str">
            <v>BB29</v>
          </cell>
        </row>
        <row r="956">
          <cell r="A956" t="str">
            <v>BB31</v>
          </cell>
        </row>
        <row r="957">
          <cell r="A957" t="str">
            <v>BB32</v>
          </cell>
        </row>
        <row r="958">
          <cell r="A958" t="str">
            <v>BB43</v>
          </cell>
        </row>
        <row r="959">
          <cell r="A959" t="str">
            <v>BB47</v>
          </cell>
        </row>
        <row r="960">
          <cell r="A960" t="str">
            <v>BB48</v>
          </cell>
        </row>
        <row r="961">
          <cell r="A961" t="str">
            <v>BB664</v>
          </cell>
        </row>
        <row r="962">
          <cell r="A962" t="str">
            <v>BB51</v>
          </cell>
        </row>
        <row r="963">
          <cell r="A963" t="str">
            <v>BB52</v>
          </cell>
        </row>
        <row r="964">
          <cell r="A964" t="str">
            <v>BB813</v>
          </cell>
        </row>
        <row r="965">
          <cell r="A965" t="str">
            <v>BB811</v>
          </cell>
        </row>
        <row r="966">
          <cell r="A966" t="str">
            <v>BB62</v>
          </cell>
        </row>
        <row r="967">
          <cell r="A967" t="str">
            <v>BB64</v>
          </cell>
        </row>
        <row r="968">
          <cell r="A968" t="str">
            <v>BB810</v>
          </cell>
        </row>
        <row r="969">
          <cell r="A969" t="str">
            <v>BB808</v>
          </cell>
        </row>
        <row r="970">
          <cell r="A970" t="str">
            <v>BB809</v>
          </cell>
        </row>
        <row r="971">
          <cell r="A971" t="str">
            <v>BB806</v>
          </cell>
        </row>
        <row r="972">
          <cell r="A972" t="str">
            <v>BB807</v>
          </cell>
        </row>
        <row r="973">
          <cell r="A973" t="str">
            <v>BB70</v>
          </cell>
        </row>
        <row r="974">
          <cell r="A974" t="str">
            <v>BB696</v>
          </cell>
        </row>
        <row r="975">
          <cell r="A975" t="str">
            <v>BB697</v>
          </cell>
        </row>
        <row r="976">
          <cell r="A976" t="str">
            <v>BB698</v>
          </cell>
        </row>
        <row r="977">
          <cell r="A977" t="str">
            <v>BB699</v>
          </cell>
        </row>
        <row r="978">
          <cell r="A978" t="str">
            <v>BB700</v>
          </cell>
        </row>
        <row r="979">
          <cell r="A979" t="str">
            <v>BB701</v>
          </cell>
        </row>
        <row r="980">
          <cell r="A980" t="str">
            <v>BB74</v>
          </cell>
        </row>
        <row r="981">
          <cell r="A981" t="str">
            <v>BB75</v>
          </cell>
        </row>
        <row r="982">
          <cell r="A982" t="str">
            <v>BB88</v>
          </cell>
        </row>
        <row r="983">
          <cell r="A983" t="str">
            <v>BB656</v>
          </cell>
        </row>
        <row r="984">
          <cell r="A984" t="str">
            <v>BB92</v>
          </cell>
        </row>
        <row r="985">
          <cell r="A985" t="str">
            <v>BB94</v>
          </cell>
        </row>
        <row r="986">
          <cell r="A986" t="str">
            <v>BB97</v>
          </cell>
        </row>
        <row r="987">
          <cell r="A987" t="str">
            <v>BB832</v>
          </cell>
        </row>
        <row r="988">
          <cell r="A988" t="str">
            <v>BB833</v>
          </cell>
        </row>
        <row r="989">
          <cell r="A989" t="str">
            <v>BB831</v>
          </cell>
        </row>
        <row r="990">
          <cell r="A990" t="str">
            <v>BB819</v>
          </cell>
        </row>
        <row r="991">
          <cell r="A991" t="str">
            <v>BB114</v>
          </cell>
        </row>
        <row r="992">
          <cell r="A992" t="str">
            <v>BB117</v>
          </cell>
        </row>
        <row r="993">
          <cell r="A993" t="str">
            <v>BB126</v>
          </cell>
        </row>
        <row r="994">
          <cell r="A994" t="str">
            <v>BB126A</v>
          </cell>
        </row>
        <row r="995">
          <cell r="A995" t="str">
            <v>BB128</v>
          </cell>
        </row>
        <row r="996">
          <cell r="A996" t="str">
            <v>BB157</v>
          </cell>
        </row>
        <row r="997">
          <cell r="A997" t="str">
            <v>BB158</v>
          </cell>
        </row>
        <row r="998">
          <cell r="A998" t="str">
            <v>BB159</v>
          </cell>
        </row>
        <row r="999">
          <cell r="A999" t="str">
            <v>BB160</v>
          </cell>
        </row>
        <row r="1000">
          <cell r="A1000" t="str">
            <v>BB161</v>
          </cell>
        </row>
        <row r="1001">
          <cell r="A1001" t="str">
            <v>BB162</v>
          </cell>
        </row>
        <row r="1002">
          <cell r="A1002" t="str">
            <v>BB163</v>
          </cell>
        </row>
        <row r="1003">
          <cell r="A1003" t="str">
            <v>BB164</v>
          </cell>
        </row>
        <row r="1004">
          <cell r="A1004" t="str">
            <v>BB169</v>
          </cell>
        </row>
        <row r="1005">
          <cell r="A1005" t="str">
            <v>BB170</v>
          </cell>
        </row>
        <row r="1006">
          <cell r="A1006" t="str">
            <v>BB178</v>
          </cell>
        </row>
        <row r="1007">
          <cell r="A1007" t="str">
            <v>BB179</v>
          </cell>
        </row>
        <row r="1008">
          <cell r="A1008" t="str">
            <v>BB182</v>
          </cell>
        </row>
        <row r="1009">
          <cell r="A1009" t="str">
            <v>BB183</v>
          </cell>
        </row>
        <row r="1010">
          <cell r="A1010" t="str">
            <v>BB186</v>
          </cell>
        </row>
        <row r="1011">
          <cell r="A1011" t="str">
            <v>BB187</v>
          </cell>
        </row>
        <row r="1012">
          <cell r="A1012" t="str">
            <v>BB188</v>
          </cell>
        </row>
        <row r="1013">
          <cell r="A1013" t="str">
            <v>BB190</v>
          </cell>
        </row>
        <row r="1014">
          <cell r="A1014" t="str">
            <v>BB191</v>
          </cell>
        </row>
        <row r="1015">
          <cell r="A1015" t="str">
            <v>BB198</v>
          </cell>
        </row>
        <row r="1016">
          <cell r="A1016" t="str">
            <v>BB651</v>
          </cell>
        </row>
        <row r="1017">
          <cell r="A1017" t="str">
            <v>BB211</v>
          </cell>
        </row>
        <row r="1018">
          <cell r="A1018" t="str">
            <v>BB220</v>
          </cell>
        </row>
        <row r="1019">
          <cell r="A1019" t="str">
            <v>BB226</v>
          </cell>
        </row>
        <row r="1020">
          <cell r="A1020" t="str">
            <v>BB227</v>
          </cell>
        </row>
        <row r="1021">
          <cell r="A1021" t="str">
            <v>BB228</v>
          </cell>
        </row>
        <row r="1022">
          <cell r="A1022" t="str">
            <v>BB229</v>
          </cell>
        </row>
        <row r="1023">
          <cell r="A1023" t="str">
            <v>BB659</v>
          </cell>
        </row>
        <row r="1024">
          <cell r="A1024" t="str">
            <v>BB233</v>
          </cell>
        </row>
        <row r="1025">
          <cell r="A1025" t="str">
            <v>BB234</v>
          </cell>
        </row>
        <row r="1026">
          <cell r="A1026" t="str">
            <v>BB794</v>
          </cell>
        </row>
        <row r="1027">
          <cell r="A1027" t="str">
            <v>BB796</v>
          </cell>
        </row>
        <row r="1028">
          <cell r="A1028" t="str">
            <v>BB776</v>
          </cell>
        </row>
        <row r="1029">
          <cell r="A1029" t="str">
            <v>BB784</v>
          </cell>
        </row>
        <row r="1030">
          <cell r="A1030" t="str">
            <v>BB780</v>
          </cell>
        </row>
        <row r="1031">
          <cell r="A1031" t="str">
            <v>BB788</v>
          </cell>
        </row>
        <row r="1032">
          <cell r="A1032" t="str">
            <v>BB792</v>
          </cell>
        </row>
        <row r="1033">
          <cell r="A1033" t="str">
            <v>BB774</v>
          </cell>
        </row>
        <row r="1034">
          <cell r="A1034" t="str">
            <v>BB782</v>
          </cell>
        </row>
        <row r="1035">
          <cell r="A1035" t="str">
            <v>BB778</v>
          </cell>
        </row>
        <row r="1036">
          <cell r="A1036" t="str">
            <v>BB786</v>
          </cell>
        </row>
        <row r="1037">
          <cell r="A1037" t="str">
            <v>BB790</v>
          </cell>
        </row>
        <row r="1038">
          <cell r="A1038" t="str">
            <v>BB339</v>
          </cell>
        </row>
        <row r="1039">
          <cell r="A1039" t="str">
            <v>BB244</v>
          </cell>
        </row>
        <row r="1040">
          <cell r="A1040" t="str">
            <v>BB245</v>
          </cell>
        </row>
        <row r="1041">
          <cell r="A1041" t="str">
            <v>BB663</v>
          </cell>
        </row>
        <row r="1042">
          <cell r="A1042" t="str">
            <v>BB662</v>
          </cell>
        </row>
        <row r="1043">
          <cell r="A1043" t="str">
            <v>BB256</v>
          </cell>
        </row>
        <row r="1044">
          <cell r="A1044" t="str">
            <v>BB261</v>
          </cell>
        </row>
        <row r="1045">
          <cell r="A1045" t="str">
            <v>BB263</v>
          </cell>
        </row>
        <row r="1046">
          <cell r="A1046" t="str">
            <v>BB719</v>
          </cell>
        </row>
        <row r="1047">
          <cell r="A1047" t="str">
            <v>BB720</v>
          </cell>
        </row>
        <row r="1048">
          <cell r="A1048" t="str">
            <v>BB721</v>
          </cell>
        </row>
        <row r="1049">
          <cell r="A1049" t="str">
            <v>BB722</v>
          </cell>
        </row>
        <row r="1050">
          <cell r="A1050" t="str">
            <v>BB723</v>
          </cell>
        </row>
        <row r="1051">
          <cell r="A1051" t="str">
            <v>BB724</v>
          </cell>
        </row>
        <row r="1052">
          <cell r="A1052" t="str">
            <v>BB264</v>
          </cell>
        </row>
        <row r="1053">
          <cell r="A1053" t="str">
            <v>BB265</v>
          </cell>
        </row>
        <row r="1054">
          <cell r="A1054" t="str">
            <v>BB268</v>
          </cell>
        </row>
        <row r="1055">
          <cell r="A1055" t="str">
            <v>BB294</v>
          </cell>
        </row>
        <row r="1056">
          <cell r="A1056" t="str">
            <v>BB296</v>
          </cell>
        </row>
        <row r="1057">
          <cell r="A1057" t="str">
            <v>BB297</v>
          </cell>
        </row>
        <row r="1058">
          <cell r="A1058" t="str">
            <v>BB713</v>
          </cell>
        </row>
        <row r="1059">
          <cell r="A1059" t="str">
            <v>BB714</v>
          </cell>
        </row>
        <row r="1060">
          <cell r="A1060" t="str">
            <v>BB715</v>
          </cell>
        </row>
        <row r="1061">
          <cell r="A1061" t="str">
            <v>BB716</v>
          </cell>
        </row>
        <row r="1062">
          <cell r="A1062" t="str">
            <v>BB717</v>
          </cell>
        </row>
        <row r="1063">
          <cell r="A1063" t="str">
            <v>BB718</v>
          </cell>
        </row>
        <row r="1064">
          <cell r="A1064" t="str">
            <v>BB293</v>
          </cell>
        </row>
        <row r="1065">
          <cell r="A1065" t="str">
            <v>BB298</v>
          </cell>
        </row>
        <row r="1066">
          <cell r="A1066" t="str">
            <v>BB302</v>
          </cell>
        </row>
        <row r="1067">
          <cell r="A1067" t="str">
            <v>BB798</v>
          </cell>
        </row>
        <row r="1068">
          <cell r="A1068" t="str">
            <v>BB308</v>
          </cell>
        </row>
        <row r="1069">
          <cell r="A1069" t="str">
            <v>BB312</v>
          </cell>
        </row>
        <row r="1070">
          <cell r="A1070" t="str">
            <v>BB313</v>
          </cell>
        </row>
        <row r="1071">
          <cell r="A1071" t="str">
            <v>BB315</v>
          </cell>
        </row>
        <row r="1072">
          <cell r="A1072" t="str">
            <v>BB712</v>
          </cell>
        </row>
        <row r="1073">
          <cell r="A1073" t="str">
            <v>BB321</v>
          </cell>
        </row>
        <row r="1074">
          <cell r="A1074" t="str">
            <v>BB323</v>
          </cell>
        </row>
        <row r="1075">
          <cell r="A1075" t="str">
            <v>BB328</v>
          </cell>
        </row>
        <row r="1076">
          <cell r="A1076" t="str">
            <v>BB329</v>
          </cell>
        </row>
        <row r="1077">
          <cell r="A1077" t="str">
            <v>BB815</v>
          </cell>
        </row>
        <row r="1078">
          <cell r="A1078" t="str">
            <v>BB814</v>
          </cell>
        </row>
        <row r="1079">
          <cell r="A1079" t="str">
            <v>BB334</v>
          </cell>
        </row>
        <row r="1080">
          <cell r="A1080" t="str">
            <v>BB337</v>
          </cell>
        </row>
        <row r="1081">
          <cell r="A1081" t="str">
            <v>BB665</v>
          </cell>
        </row>
        <row r="1082">
          <cell r="A1082" t="str">
            <v>BB340</v>
          </cell>
        </row>
        <row r="1083">
          <cell r="A1083" t="str">
            <v>BB341</v>
          </cell>
        </row>
        <row r="1084">
          <cell r="A1084" t="str">
            <v>BB344</v>
          </cell>
        </row>
        <row r="1085">
          <cell r="A1085" t="str">
            <v>BB345</v>
          </cell>
        </row>
        <row r="1086">
          <cell r="A1086" t="str">
            <v>BB741</v>
          </cell>
        </row>
        <row r="1087">
          <cell r="A1087" t="str">
            <v>BB744</v>
          </cell>
        </row>
        <row r="1088">
          <cell r="A1088" t="str">
            <v>BB745</v>
          </cell>
        </row>
        <row r="1089">
          <cell r="A1089" t="str">
            <v>BB746</v>
          </cell>
        </row>
        <row r="1090">
          <cell r="A1090" t="str">
            <v>BB747</v>
          </cell>
        </row>
        <row r="1091">
          <cell r="A1091" t="str">
            <v>BB750</v>
          </cell>
        </row>
        <row r="1092">
          <cell r="A1092" t="str">
            <v>BB751</v>
          </cell>
        </row>
        <row r="1093">
          <cell r="A1093" t="str">
            <v>BB752</v>
          </cell>
        </row>
        <row r="1094">
          <cell r="A1094" t="str">
            <v>BB753</v>
          </cell>
        </row>
        <row r="1095">
          <cell r="A1095" t="str">
            <v>BB754</v>
          </cell>
        </row>
        <row r="1096">
          <cell r="A1096" t="str">
            <v>BB758</v>
          </cell>
        </row>
        <row r="1097">
          <cell r="A1097" t="str">
            <v>BB759</v>
          </cell>
        </row>
        <row r="1098">
          <cell r="A1098" t="str">
            <v>BB760</v>
          </cell>
        </row>
        <row r="1099">
          <cell r="A1099" t="str">
            <v>BB761</v>
          </cell>
        </row>
        <row r="1100">
          <cell r="A1100" t="str">
            <v>BB762</v>
          </cell>
        </row>
        <row r="1101">
          <cell r="A1101" t="str">
            <v>BB353</v>
          </cell>
        </row>
        <row r="1102">
          <cell r="A1102" t="str">
            <v>BB354</v>
          </cell>
        </row>
        <row r="1103">
          <cell r="A1103" t="str">
            <v>BB355</v>
          </cell>
        </row>
        <row r="1104">
          <cell r="A1104" t="str">
            <v>BB358</v>
          </cell>
        </row>
        <row r="1105">
          <cell r="A1105" t="str">
            <v>BB359</v>
          </cell>
        </row>
        <row r="1106">
          <cell r="A1106" t="str">
            <v>BB360</v>
          </cell>
        </row>
        <row r="1107">
          <cell r="A1107" t="str">
            <v>BB361</v>
          </cell>
        </row>
        <row r="1108">
          <cell r="A1108" t="str">
            <v>BB364</v>
          </cell>
        </row>
        <row r="1109">
          <cell r="A1109" t="str">
            <v>BB365</v>
          </cell>
        </row>
        <row r="1110">
          <cell r="A1110" t="str">
            <v>BB366</v>
          </cell>
        </row>
        <row r="1111">
          <cell r="A1111" t="str">
            <v>BB367</v>
          </cell>
        </row>
        <row r="1112">
          <cell r="A1112" t="str">
            <v>BB368</v>
          </cell>
        </row>
        <row r="1113">
          <cell r="A1113" t="str">
            <v>BB372</v>
          </cell>
        </row>
        <row r="1114">
          <cell r="A1114" t="str">
            <v>BB373</v>
          </cell>
        </row>
        <row r="1115">
          <cell r="A1115" t="str">
            <v>BB374</v>
          </cell>
        </row>
        <row r="1116">
          <cell r="A1116" t="str">
            <v>BB375</v>
          </cell>
        </row>
        <row r="1117">
          <cell r="A1117" t="str">
            <v>BB376</v>
          </cell>
        </row>
        <row r="1118">
          <cell r="A1118" t="str">
            <v>BB399</v>
          </cell>
        </row>
        <row r="1119">
          <cell r="A1119" t="str">
            <v>BB378</v>
          </cell>
        </row>
        <row r="1120">
          <cell r="A1120" t="str">
            <v>BB379</v>
          </cell>
        </row>
        <row r="1121">
          <cell r="A1121" t="str">
            <v>BB380</v>
          </cell>
        </row>
        <row r="1122">
          <cell r="A1122" t="str">
            <v>BB381</v>
          </cell>
        </row>
        <row r="1123">
          <cell r="A1123" t="str">
            <v>BB382</v>
          </cell>
        </row>
        <row r="1124">
          <cell r="A1124" t="str">
            <v>BB383</v>
          </cell>
        </row>
        <row r="1125">
          <cell r="A1125" t="str">
            <v>BB384</v>
          </cell>
        </row>
        <row r="1126">
          <cell r="A1126" t="str">
            <v>BB385</v>
          </cell>
        </row>
        <row r="1127">
          <cell r="A1127" t="str">
            <v>BB386</v>
          </cell>
        </row>
        <row r="1128">
          <cell r="A1128" t="str">
            <v>BB390</v>
          </cell>
        </row>
        <row r="1129">
          <cell r="A1129" t="str">
            <v>BB393</v>
          </cell>
        </row>
        <row r="1130">
          <cell r="A1130" t="str">
            <v>BB394</v>
          </cell>
        </row>
        <row r="1131">
          <cell r="A1131" t="str">
            <v>BB395</v>
          </cell>
        </row>
        <row r="1132">
          <cell r="A1132" t="str">
            <v>BB396</v>
          </cell>
        </row>
        <row r="1133">
          <cell r="A1133" t="str">
            <v>BB764</v>
          </cell>
        </row>
        <row r="1134">
          <cell r="A1134" t="str">
            <v>BB401</v>
          </cell>
        </row>
        <row r="1135">
          <cell r="A1135" t="str">
            <v>BB407</v>
          </cell>
        </row>
        <row r="1136">
          <cell r="A1136" t="str">
            <v>BB402</v>
          </cell>
        </row>
        <row r="1137">
          <cell r="A1137" t="str">
            <v>BB403</v>
          </cell>
        </row>
        <row r="1138">
          <cell r="A1138" t="str">
            <v>BB404</v>
          </cell>
        </row>
        <row r="1139">
          <cell r="A1139" t="str">
            <v>BB405</v>
          </cell>
        </row>
        <row r="1140">
          <cell r="A1140" t="str">
            <v>BB406</v>
          </cell>
        </row>
        <row r="1141">
          <cell r="A1141" t="str">
            <v>BB767</v>
          </cell>
        </row>
        <row r="1142">
          <cell r="A1142" t="str">
            <v>BB768</v>
          </cell>
        </row>
        <row r="1143">
          <cell r="A1143" t="str">
            <v>BB765</v>
          </cell>
        </row>
        <row r="1144">
          <cell r="A1144" t="str">
            <v>BB766</v>
          </cell>
        </row>
        <row r="1145">
          <cell r="A1145" t="str">
            <v>BB429</v>
          </cell>
        </row>
        <row r="1146">
          <cell r="A1146" t="str">
            <v>BB430</v>
          </cell>
        </row>
        <row r="1147">
          <cell r="A1147" t="str">
            <v>BB431</v>
          </cell>
        </row>
        <row r="1148">
          <cell r="A1148" t="str">
            <v>BB432</v>
          </cell>
        </row>
        <row r="1149">
          <cell r="A1149" t="str">
            <v>BB802</v>
          </cell>
        </row>
        <row r="1150">
          <cell r="A1150" t="str">
            <v>BB800</v>
          </cell>
        </row>
        <row r="1151">
          <cell r="A1151" t="str">
            <v>BB801</v>
          </cell>
        </row>
        <row r="1152">
          <cell r="A1152" t="str">
            <v>BB803</v>
          </cell>
        </row>
        <row r="1153">
          <cell r="A1153" t="str">
            <v>BB817</v>
          </cell>
        </row>
        <row r="1154">
          <cell r="A1154" t="str">
            <v>BB818</v>
          </cell>
        </row>
        <row r="1155">
          <cell r="A1155" t="str">
            <v>BB804</v>
          </cell>
        </row>
        <row r="1156">
          <cell r="A1156" t="str">
            <v>BB805</v>
          </cell>
        </row>
        <row r="1157">
          <cell r="A1157" t="str">
            <v>BB805A</v>
          </cell>
        </row>
        <row r="1158">
          <cell r="A1158" t="str">
            <v>BB704</v>
          </cell>
        </row>
        <row r="1159">
          <cell r="A1159" t="str">
            <v>BB705</v>
          </cell>
        </row>
        <row r="1160">
          <cell r="A1160" t="str">
            <v>BB706</v>
          </cell>
        </row>
        <row r="1161">
          <cell r="A1161" t="str">
            <v>BB707</v>
          </cell>
        </row>
        <row r="1162">
          <cell r="A1162" t="str">
            <v>BB708</v>
          </cell>
        </row>
        <row r="1163">
          <cell r="A1163" t="str">
            <v>BB709</v>
          </cell>
        </row>
        <row r="1164">
          <cell r="A1164" t="str">
            <v>BB443</v>
          </cell>
        </row>
        <row r="1165">
          <cell r="A1165" t="str">
            <v>BB711</v>
          </cell>
        </row>
        <row r="1166">
          <cell r="A1166" t="str">
            <v>BB452</v>
          </cell>
        </row>
        <row r="1167">
          <cell r="A1167" t="str">
            <v>BB453</v>
          </cell>
        </row>
        <row r="1168">
          <cell r="A1168" t="str">
            <v>BB455</v>
          </cell>
        </row>
        <row r="1169">
          <cell r="A1169" t="str">
            <v>BB459</v>
          </cell>
        </row>
        <row r="1170">
          <cell r="A1170" t="str">
            <v>BB461</v>
          </cell>
        </row>
        <row r="1171">
          <cell r="A1171" t="str">
            <v>BB462</v>
          </cell>
        </row>
        <row r="1172">
          <cell r="A1172" t="str">
            <v>BB710</v>
          </cell>
        </row>
        <row r="1173">
          <cell r="A1173" t="str">
            <v>BB465</v>
          </cell>
        </row>
        <row r="1174">
          <cell r="A1174" t="str">
            <v>BB468</v>
          </cell>
        </row>
        <row r="1175">
          <cell r="A1175" t="str">
            <v>BB480</v>
          </cell>
        </row>
        <row r="1176">
          <cell r="A1176" t="str">
            <v>BB812</v>
          </cell>
        </row>
        <row r="1177">
          <cell r="A1177" t="str">
            <v>BB485</v>
          </cell>
        </row>
        <row r="1178">
          <cell r="A1178" t="str">
            <v>BB487</v>
          </cell>
        </row>
        <row r="1179">
          <cell r="A1179" t="str">
            <v>BB486</v>
          </cell>
        </row>
        <row r="1180">
          <cell r="A1180" t="str">
            <v>BB488</v>
          </cell>
        </row>
        <row r="1181">
          <cell r="A1181" t="str">
            <v>BB489</v>
          </cell>
        </row>
        <row r="1182">
          <cell r="A1182" t="str">
            <v>BB490</v>
          </cell>
        </row>
        <row r="1183">
          <cell r="A1183" t="str">
            <v>BB491</v>
          </cell>
        </row>
        <row r="1184">
          <cell r="A1184" t="str">
            <v>BB493</v>
          </cell>
        </row>
        <row r="1185">
          <cell r="A1185" t="str">
            <v>BB494</v>
          </cell>
        </row>
        <row r="1186">
          <cell r="A1186" t="str">
            <v>BB492</v>
          </cell>
        </row>
        <row r="1187">
          <cell r="A1187" t="str">
            <v>BB650</v>
          </cell>
        </row>
        <row r="1188">
          <cell r="A1188" t="str">
            <v>BB827</v>
          </cell>
        </row>
        <row r="1189">
          <cell r="A1189" t="str">
            <v>BB822</v>
          </cell>
        </row>
        <row r="1190">
          <cell r="A1190" t="str">
            <v>BB820</v>
          </cell>
        </row>
        <row r="1191">
          <cell r="A1191" t="str">
            <v>BB821</v>
          </cell>
        </row>
        <row r="1192">
          <cell r="A1192" t="str">
            <v>BB518</v>
          </cell>
        </row>
        <row r="1193">
          <cell r="A1193" t="str">
            <v>BB523</v>
          </cell>
        </row>
        <row r="1194">
          <cell r="A1194" t="str">
            <v>BB533</v>
          </cell>
        </row>
        <row r="1195">
          <cell r="A1195" t="str">
            <v>BB737</v>
          </cell>
        </row>
        <row r="1196">
          <cell r="A1196" t="str">
            <v>BB825</v>
          </cell>
        </row>
        <row r="1197">
          <cell r="A1197" t="str">
            <v>BB826</v>
          </cell>
        </row>
        <row r="1198">
          <cell r="A1198" t="str">
            <v>BB823</v>
          </cell>
        </row>
        <row r="1199">
          <cell r="A1199" t="str">
            <v>BB824</v>
          </cell>
        </row>
        <row r="1200">
          <cell r="A1200" t="str">
            <v>BB738</v>
          </cell>
        </row>
        <row r="1201">
          <cell r="A1201" t="str">
            <v>BB537</v>
          </cell>
        </row>
        <row r="1202">
          <cell r="A1202" t="str">
            <v>BB540</v>
          </cell>
        </row>
        <row r="1203">
          <cell r="A1203" t="str">
            <v>BB541</v>
          </cell>
        </row>
        <row r="1204">
          <cell r="A1204" t="str">
            <v>BB542</v>
          </cell>
        </row>
        <row r="1205">
          <cell r="A1205" t="str">
            <v>BB543</v>
          </cell>
        </row>
        <row r="1206">
          <cell r="A1206" t="str">
            <v>BB544</v>
          </cell>
        </row>
        <row r="1207">
          <cell r="A1207" t="str">
            <v>BB546</v>
          </cell>
        </row>
        <row r="1208">
          <cell r="A1208" t="str">
            <v>BB547</v>
          </cell>
        </row>
        <row r="1209">
          <cell r="A1209" t="str">
            <v>BB548</v>
          </cell>
        </row>
        <row r="1210">
          <cell r="A1210" t="str">
            <v>BB549</v>
          </cell>
        </row>
        <row r="1211">
          <cell r="A1211" t="str">
            <v>BB550</v>
          </cell>
        </row>
        <row r="1212">
          <cell r="A1212" t="str">
            <v>BB551</v>
          </cell>
        </row>
        <row r="1213">
          <cell r="A1213" t="str">
            <v>BB552</v>
          </cell>
        </row>
        <row r="1214">
          <cell r="A1214" t="str">
            <v>BB553</v>
          </cell>
        </row>
        <row r="1215">
          <cell r="A1215" t="str">
            <v>BB740</v>
          </cell>
        </row>
        <row r="1216">
          <cell r="A1216" t="str">
            <v>BB739</v>
          </cell>
        </row>
        <row r="1217">
          <cell r="A1217" t="str">
            <v>BB554</v>
          </cell>
        </row>
        <row r="1218">
          <cell r="A1218" t="str">
            <v>BB556</v>
          </cell>
        </row>
        <row r="1219">
          <cell r="A1219" t="str">
            <v>BB731</v>
          </cell>
        </row>
        <row r="1220">
          <cell r="A1220" t="str">
            <v>BB732</v>
          </cell>
        </row>
        <row r="1221">
          <cell r="A1221" t="str">
            <v>BB733</v>
          </cell>
        </row>
        <row r="1222">
          <cell r="A1222" t="str">
            <v>BB734</v>
          </cell>
        </row>
        <row r="1223">
          <cell r="A1223" t="str">
            <v>BB735</v>
          </cell>
        </row>
        <row r="1224">
          <cell r="A1224" t="str">
            <v>BB736</v>
          </cell>
        </row>
        <row r="1225">
          <cell r="A1225" t="str">
            <v>BB725</v>
          </cell>
        </row>
        <row r="1226">
          <cell r="A1226" t="str">
            <v>BB726</v>
          </cell>
        </row>
        <row r="1227">
          <cell r="A1227" t="str">
            <v>BB727</v>
          </cell>
        </row>
        <row r="1228">
          <cell r="A1228" t="str">
            <v>BB728</v>
          </cell>
        </row>
        <row r="1229">
          <cell r="A1229" t="str">
            <v>BB729</v>
          </cell>
        </row>
        <row r="1230">
          <cell r="A1230" t="str">
            <v>BB730</v>
          </cell>
        </row>
        <row r="1231">
          <cell r="A1231" t="str">
            <v>BB666</v>
          </cell>
        </row>
        <row r="1232">
          <cell r="A1232" t="str">
            <v>BB816</v>
          </cell>
        </row>
        <row r="1233">
          <cell r="A1233" t="str">
            <v>BB657</v>
          </cell>
        </row>
        <row r="1234">
          <cell r="A1234" t="str">
            <v>BB654</v>
          </cell>
        </row>
        <row r="1235">
          <cell r="A1235" t="str">
            <v>BB652</v>
          </cell>
        </row>
        <row r="1236">
          <cell r="A1236" t="str">
            <v>BB660</v>
          </cell>
        </row>
        <row r="1237">
          <cell r="A1237" t="str">
            <v>BB567</v>
          </cell>
        </row>
        <row r="1238">
          <cell r="A1238" t="str">
            <v>BB568</v>
          </cell>
        </row>
        <row r="1239">
          <cell r="A1239" t="str">
            <v>BB570</v>
          </cell>
        </row>
        <row r="1240">
          <cell r="A1240" t="str">
            <v>BB571</v>
          </cell>
        </row>
        <row r="1241">
          <cell r="A1241" t="str">
            <v>BB775</v>
          </cell>
        </row>
        <row r="1242">
          <cell r="A1242" t="str">
            <v>BB783</v>
          </cell>
        </row>
        <row r="1243">
          <cell r="A1243" t="str">
            <v>BB779</v>
          </cell>
        </row>
        <row r="1244">
          <cell r="A1244" t="str">
            <v>BB787</v>
          </cell>
        </row>
        <row r="1245">
          <cell r="A1245" t="str">
            <v>BB791</v>
          </cell>
        </row>
        <row r="1246">
          <cell r="A1246" t="str">
            <v>BB773</v>
          </cell>
        </row>
        <row r="1247">
          <cell r="A1247" t="str">
            <v>BB781</v>
          </cell>
        </row>
        <row r="1248">
          <cell r="A1248" t="str">
            <v>BB777</v>
          </cell>
        </row>
        <row r="1249">
          <cell r="A1249" t="str">
            <v>BB785</v>
          </cell>
        </row>
        <row r="1250">
          <cell r="A1250" t="str">
            <v>BB789</v>
          </cell>
        </row>
        <row r="1251">
          <cell r="A1251" t="str">
            <v>BB793</v>
          </cell>
        </row>
        <row r="1252">
          <cell r="A1252" t="str">
            <v>BB795</v>
          </cell>
        </row>
        <row r="1253">
          <cell r="A1253" t="str">
            <v>BB580</v>
          </cell>
        </row>
        <row r="1254">
          <cell r="A1254" t="str">
            <v>BB581</v>
          </cell>
        </row>
        <row r="1255">
          <cell r="A1255" t="str">
            <v>BB582</v>
          </cell>
        </row>
        <row r="1256">
          <cell r="A1256" t="str">
            <v>BB583</v>
          </cell>
        </row>
        <row r="1257">
          <cell r="A1257" t="str">
            <v>BB584</v>
          </cell>
        </row>
        <row r="1258">
          <cell r="A1258" t="str">
            <v>BB587</v>
          </cell>
        </row>
        <row r="1259">
          <cell r="A1259" t="str">
            <v>BB586</v>
          </cell>
        </row>
        <row r="1260">
          <cell r="A1260" t="str">
            <v>BB588</v>
          </cell>
        </row>
        <row r="1261">
          <cell r="A1261" t="str">
            <v>BB589</v>
          </cell>
        </row>
        <row r="1262">
          <cell r="A1262" t="str">
            <v>BB590</v>
          </cell>
        </row>
        <row r="1263">
          <cell r="A1263" t="str">
            <v>BB591</v>
          </cell>
        </row>
        <row r="1264">
          <cell r="A1264" t="str">
            <v>BB592</v>
          </cell>
        </row>
        <row r="1265">
          <cell r="A1265" t="str">
            <v>BB596</v>
          </cell>
        </row>
        <row r="1266">
          <cell r="A1266" t="str">
            <v>BB597</v>
          </cell>
        </row>
        <row r="1267">
          <cell r="A1267" t="str">
            <v>BB598</v>
          </cell>
        </row>
        <row r="1268">
          <cell r="A1268" t="str">
            <v>BB599</v>
          </cell>
        </row>
        <row r="1269">
          <cell r="A1269" t="str">
            <v>BB600</v>
          </cell>
        </row>
        <row r="1270">
          <cell r="A1270" t="str">
            <v>BB601</v>
          </cell>
        </row>
        <row r="1271">
          <cell r="A1271" t="str">
            <v>BB603</v>
          </cell>
        </row>
        <row r="1272">
          <cell r="A1272" t="str">
            <v>BB605</v>
          </cell>
        </row>
        <row r="1273">
          <cell r="A1273" t="str">
            <v>BB606</v>
          </cell>
        </row>
        <row r="1274">
          <cell r="A1274" t="str">
            <v>BB607</v>
          </cell>
        </row>
        <row r="1275">
          <cell r="A1275" t="str">
            <v>BB608</v>
          </cell>
        </row>
        <row r="1276">
          <cell r="A1276" t="str">
            <v>BB609</v>
          </cell>
        </row>
        <row r="1277">
          <cell r="A1277" t="str">
            <v>BB610</v>
          </cell>
        </row>
        <row r="1278">
          <cell r="A1278" t="str">
            <v>BB611</v>
          </cell>
        </row>
        <row r="1279">
          <cell r="A1279" t="str">
            <v>BB613</v>
          </cell>
        </row>
        <row r="1280">
          <cell r="A1280" t="str">
            <v>BB614</v>
          </cell>
        </row>
        <row r="1281">
          <cell r="A1281" t="str">
            <v>BB615</v>
          </cell>
        </row>
        <row r="1282">
          <cell r="A1282" t="str">
            <v>BB616</v>
          </cell>
        </row>
        <row r="1283">
          <cell r="A1283" t="str">
            <v>BB629</v>
          </cell>
        </row>
        <row r="1284">
          <cell r="A1284" t="str">
            <v>BB630</v>
          </cell>
        </row>
        <row r="1285">
          <cell r="A1285" t="str">
            <v>BB626</v>
          </cell>
        </row>
        <row r="1286">
          <cell r="A1286" t="str">
            <v>BB627</v>
          </cell>
        </row>
        <row r="1287">
          <cell r="A1287" t="str">
            <v>BB703</v>
          </cell>
        </row>
        <row r="1288">
          <cell r="A1288" t="str">
            <v>BB635</v>
          </cell>
        </row>
        <row r="1289">
          <cell r="A1289" t="str">
            <v>BB661</v>
          </cell>
        </row>
        <row r="1290">
          <cell r="A1290" t="str">
            <v>BB658</v>
          </cell>
        </row>
        <row r="1291">
          <cell r="A1291" t="str">
            <v>BB655</v>
          </cell>
        </row>
        <row r="1292">
          <cell r="A1292" t="str">
            <v>BB653</v>
          </cell>
        </row>
        <row r="1293">
          <cell r="A1293" t="str">
            <v>BB640</v>
          </cell>
        </row>
        <row r="1294">
          <cell r="A1294" t="str">
            <v>BB641</v>
          </cell>
        </row>
        <row r="1295">
          <cell r="A1295" t="str">
            <v>BB799</v>
          </cell>
        </row>
        <row r="1296">
          <cell r="A1296" t="str">
            <v>BB797</v>
          </cell>
        </row>
        <row r="1297">
          <cell r="A1297" t="str">
            <v>BB647</v>
          </cell>
        </row>
        <row r="1298">
          <cell r="A1298" t="str">
            <v>BB648</v>
          </cell>
        </row>
        <row r="1299">
          <cell r="A1299" t="str">
            <v>BB02</v>
          </cell>
        </row>
        <row r="1300">
          <cell r="A1300" t="str">
            <v>BB06</v>
          </cell>
        </row>
        <row r="1301">
          <cell r="A1301" t="str">
            <v>BB07</v>
          </cell>
        </row>
        <row r="1302">
          <cell r="A1302" t="str">
            <v>BB09</v>
          </cell>
        </row>
        <row r="1303">
          <cell r="A1303" t="str">
            <v>BB10</v>
          </cell>
        </row>
        <row r="1304">
          <cell r="A1304" t="str">
            <v>BB100</v>
          </cell>
        </row>
        <row r="1305">
          <cell r="A1305" t="str">
            <v>BB101</v>
          </cell>
        </row>
        <row r="1306">
          <cell r="A1306" t="str">
            <v>BB102</v>
          </cell>
        </row>
        <row r="1307">
          <cell r="A1307" t="str">
            <v>BB103</v>
          </cell>
        </row>
        <row r="1308">
          <cell r="A1308" t="str">
            <v>BB104</v>
          </cell>
        </row>
        <row r="1309">
          <cell r="A1309" t="str">
            <v>BB105</v>
          </cell>
        </row>
        <row r="1310">
          <cell r="A1310" t="str">
            <v>BB106</v>
          </cell>
        </row>
        <row r="1311">
          <cell r="A1311" t="str">
            <v>BB107</v>
          </cell>
        </row>
        <row r="1312">
          <cell r="A1312" t="str">
            <v>BB108</v>
          </cell>
        </row>
        <row r="1313">
          <cell r="A1313" t="str">
            <v>BB109</v>
          </cell>
        </row>
        <row r="1314">
          <cell r="A1314" t="str">
            <v>BB110</v>
          </cell>
        </row>
        <row r="1315">
          <cell r="A1315" t="str">
            <v>BB111</v>
          </cell>
        </row>
        <row r="1316">
          <cell r="A1316" t="str">
            <v>BB112</v>
          </cell>
        </row>
        <row r="1317">
          <cell r="A1317" t="str">
            <v>BB113</v>
          </cell>
        </row>
        <row r="1318">
          <cell r="A1318" t="str">
            <v>BB115</v>
          </cell>
        </row>
        <row r="1319">
          <cell r="A1319" t="str">
            <v>BB116</v>
          </cell>
        </row>
        <row r="1320">
          <cell r="A1320" t="str">
            <v>BB118</v>
          </cell>
        </row>
        <row r="1321">
          <cell r="A1321" t="str">
            <v>BB119</v>
          </cell>
        </row>
        <row r="1322">
          <cell r="A1322" t="str">
            <v>BB12</v>
          </cell>
        </row>
        <row r="1323">
          <cell r="A1323" t="str">
            <v>BB120</v>
          </cell>
        </row>
        <row r="1324">
          <cell r="A1324" t="str">
            <v>BB121</v>
          </cell>
        </row>
        <row r="1325">
          <cell r="A1325" t="str">
            <v>BB122</v>
          </cell>
        </row>
        <row r="1326">
          <cell r="A1326" t="str">
            <v>BB123</v>
          </cell>
        </row>
        <row r="1327">
          <cell r="A1327" t="str">
            <v>BB124</v>
          </cell>
        </row>
        <row r="1328">
          <cell r="A1328" t="str">
            <v>BB125</v>
          </cell>
        </row>
        <row r="1329">
          <cell r="A1329" t="str">
            <v>BB127</v>
          </cell>
        </row>
        <row r="1330">
          <cell r="A1330" t="str">
            <v>BB129</v>
          </cell>
        </row>
        <row r="1331">
          <cell r="A1331" t="str">
            <v>BB13</v>
          </cell>
        </row>
        <row r="1332">
          <cell r="A1332" t="str">
            <v>BB130</v>
          </cell>
        </row>
        <row r="1333">
          <cell r="A1333" t="str">
            <v>BB131</v>
          </cell>
        </row>
        <row r="1334">
          <cell r="A1334" t="str">
            <v>BB132</v>
          </cell>
        </row>
        <row r="1335">
          <cell r="A1335" t="str">
            <v>BB133</v>
          </cell>
        </row>
        <row r="1336">
          <cell r="A1336" t="str">
            <v>BB134</v>
          </cell>
        </row>
        <row r="1337">
          <cell r="A1337" t="str">
            <v>BB135</v>
          </cell>
        </row>
        <row r="1338">
          <cell r="A1338" t="str">
            <v>BB136</v>
          </cell>
        </row>
        <row r="1339">
          <cell r="A1339" t="str">
            <v>BB137</v>
          </cell>
        </row>
        <row r="1340">
          <cell r="A1340" t="str">
            <v>BB138</v>
          </cell>
        </row>
        <row r="1341">
          <cell r="A1341" t="str">
            <v>BB139</v>
          </cell>
        </row>
        <row r="1342">
          <cell r="A1342" t="str">
            <v>BB14</v>
          </cell>
        </row>
        <row r="1343">
          <cell r="A1343" t="str">
            <v>BB140</v>
          </cell>
        </row>
        <row r="1344">
          <cell r="A1344" t="str">
            <v>BB141</v>
          </cell>
        </row>
        <row r="1345">
          <cell r="A1345" t="str">
            <v>BB142</v>
          </cell>
        </row>
        <row r="1346">
          <cell r="A1346" t="str">
            <v>BB143</v>
          </cell>
        </row>
        <row r="1347">
          <cell r="A1347" t="str">
            <v>BB144</v>
          </cell>
        </row>
        <row r="1348">
          <cell r="A1348" t="str">
            <v>BB145</v>
          </cell>
        </row>
        <row r="1349">
          <cell r="A1349" t="str">
            <v>BB146</v>
          </cell>
        </row>
        <row r="1350">
          <cell r="A1350" t="str">
            <v>BB147</v>
          </cell>
        </row>
        <row r="1351">
          <cell r="A1351" t="str">
            <v>BB148</v>
          </cell>
        </row>
        <row r="1352">
          <cell r="A1352" t="str">
            <v>BB149</v>
          </cell>
        </row>
        <row r="1353">
          <cell r="A1353" t="str">
            <v>BB15</v>
          </cell>
        </row>
        <row r="1354">
          <cell r="A1354" t="str">
            <v>BB150</v>
          </cell>
        </row>
        <row r="1355">
          <cell r="A1355" t="str">
            <v>BB151</v>
          </cell>
        </row>
        <row r="1356">
          <cell r="A1356" t="str">
            <v>BB152</v>
          </cell>
        </row>
        <row r="1357">
          <cell r="A1357" t="str">
            <v>BB153</v>
          </cell>
        </row>
        <row r="1358">
          <cell r="A1358" t="str">
            <v>BB154</v>
          </cell>
        </row>
        <row r="1359">
          <cell r="A1359" t="str">
            <v>BB155</v>
          </cell>
        </row>
        <row r="1360">
          <cell r="A1360" t="str">
            <v>BB156</v>
          </cell>
        </row>
        <row r="1361">
          <cell r="A1361" t="str">
            <v>BB16</v>
          </cell>
        </row>
        <row r="1362">
          <cell r="A1362" t="str">
            <v>BB165</v>
          </cell>
        </row>
        <row r="1363">
          <cell r="A1363" t="str">
            <v>BB166</v>
          </cell>
        </row>
        <row r="1364">
          <cell r="A1364" t="str">
            <v>BB167</v>
          </cell>
        </row>
        <row r="1365">
          <cell r="A1365" t="str">
            <v>BB168</v>
          </cell>
        </row>
        <row r="1366">
          <cell r="A1366" t="str">
            <v>BB171</v>
          </cell>
        </row>
        <row r="1367">
          <cell r="A1367" t="str">
            <v>BB172</v>
          </cell>
        </row>
        <row r="1368">
          <cell r="A1368" t="str">
            <v>BB173</v>
          </cell>
        </row>
        <row r="1369">
          <cell r="A1369" t="str">
            <v>BB174</v>
          </cell>
        </row>
        <row r="1370">
          <cell r="A1370" t="str">
            <v>BB175</v>
          </cell>
        </row>
        <row r="1371">
          <cell r="A1371" t="str">
            <v>BB176</v>
          </cell>
        </row>
        <row r="1372">
          <cell r="A1372" t="str">
            <v>BB177</v>
          </cell>
        </row>
        <row r="1373">
          <cell r="A1373" t="str">
            <v>BB18</v>
          </cell>
        </row>
        <row r="1374">
          <cell r="A1374" t="str">
            <v>BB180</v>
          </cell>
        </row>
        <row r="1375">
          <cell r="A1375" t="str">
            <v>BB181</v>
          </cell>
        </row>
        <row r="1376">
          <cell r="A1376" t="str">
            <v>BB184</v>
          </cell>
        </row>
        <row r="1377">
          <cell r="A1377" t="str">
            <v>BB185</v>
          </cell>
        </row>
        <row r="1378">
          <cell r="A1378" t="str">
            <v>BB189</v>
          </cell>
        </row>
        <row r="1379">
          <cell r="A1379" t="str">
            <v>BB19</v>
          </cell>
        </row>
        <row r="1380">
          <cell r="A1380" t="str">
            <v>BB192</v>
          </cell>
        </row>
        <row r="1381">
          <cell r="A1381" t="str">
            <v>BB193</v>
          </cell>
        </row>
        <row r="1382">
          <cell r="A1382" t="str">
            <v>BB194</v>
          </cell>
        </row>
        <row r="1383">
          <cell r="A1383" t="str">
            <v>BB195</v>
          </cell>
        </row>
        <row r="1384">
          <cell r="A1384" t="str">
            <v>BB196</v>
          </cell>
        </row>
        <row r="1385">
          <cell r="A1385" t="str">
            <v>BB197</v>
          </cell>
        </row>
        <row r="1386">
          <cell r="A1386" t="str">
            <v>BB199</v>
          </cell>
        </row>
        <row r="1387">
          <cell r="A1387" t="str">
            <v>BB20</v>
          </cell>
        </row>
        <row r="1388">
          <cell r="A1388" t="str">
            <v>BB200</v>
          </cell>
        </row>
        <row r="1389">
          <cell r="A1389" t="str">
            <v>BB201</v>
          </cell>
        </row>
        <row r="1390">
          <cell r="A1390" t="str">
            <v>BB202</v>
          </cell>
        </row>
        <row r="1391">
          <cell r="A1391" t="str">
            <v>BB203</v>
          </cell>
        </row>
        <row r="1392">
          <cell r="A1392" t="str">
            <v>BB204</v>
          </cell>
        </row>
        <row r="1393">
          <cell r="A1393" t="str">
            <v>BB205</v>
          </cell>
        </row>
        <row r="1394">
          <cell r="A1394" t="str">
            <v>BB206</v>
          </cell>
        </row>
        <row r="1395">
          <cell r="A1395" t="str">
            <v>BB207</v>
          </cell>
        </row>
        <row r="1396">
          <cell r="A1396" t="str">
            <v>BB208</v>
          </cell>
        </row>
        <row r="1397">
          <cell r="A1397" t="str">
            <v>BB209</v>
          </cell>
        </row>
        <row r="1398">
          <cell r="A1398" t="str">
            <v>BB21</v>
          </cell>
        </row>
        <row r="1399">
          <cell r="A1399" t="str">
            <v>BB210</v>
          </cell>
        </row>
        <row r="1400">
          <cell r="A1400" t="str">
            <v>BB212</v>
          </cell>
        </row>
        <row r="1401">
          <cell r="A1401" t="str">
            <v>BB213</v>
          </cell>
        </row>
        <row r="1402">
          <cell r="A1402" t="str">
            <v>BB214</v>
          </cell>
        </row>
        <row r="1403">
          <cell r="A1403" t="str">
            <v>BB215</v>
          </cell>
        </row>
        <row r="1404">
          <cell r="A1404" t="str">
            <v>BB216</v>
          </cell>
        </row>
        <row r="1405">
          <cell r="A1405" t="str">
            <v>BB217</v>
          </cell>
        </row>
        <row r="1406">
          <cell r="A1406" t="str">
            <v>BB218</v>
          </cell>
        </row>
        <row r="1407">
          <cell r="A1407" t="str">
            <v>BB219</v>
          </cell>
        </row>
        <row r="1408">
          <cell r="A1408" t="str">
            <v>BB22</v>
          </cell>
        </row>
        <row r="1409">
          <cell r="A1409" t="str">
            <v>BB221</v>
          </cell>
        </row>
        <row r="1410">
          <cell r="A1410" t="str">
            <v>BB222</v>
          </cell>
        </row>
        <row r="1411">
          <cell r="A1411" t="str">
            <v>BB223</v>
          </cell>
        </row>
        <row r="1412">
          <cell r="A1412" t="str">
            <v>BB224</v>
          </cell>
        </row>
        <row r="1413">
          <cell r="A1413" t="str">
            <v>BB225</v>
          </cell>
        </row>
        <row r="1414">
          <cell r="A1414" t="str">
            <v>BB23</v>
          </cell>
        </row>
        <row r="1415">
          <cell r="A1415" t="str">
            <v>BB230</v>
          </cell>
        </row>
        <row r="1416">
          <cell r="A1416" t="str">
            <v>BB231</v>
          </cell>
        </row>
        <row r="1417">
          <cell r="A1417" t="str">
            <v>BB232</v>
          </cell>
        </row>
        <row r="1418">
          <cell r="A1418" t="str">
            <v>BB235</v>
          </cell>
        </row>
        <row r="1419">
          <cell r="A1419" t="str">
            <v>BB236</v>
          </cell>
        </row>
        <row r="1420">
          <cell r="A1420" t="str">
            <v>BB237</v>
          </cell>
        </row>
        <row r="1421">
          <cell r="A1421" t="str">
            <v>BB238</v>
          </cell>
        </row>
        <row r="1422">
          <cell r="A1422" t="str">
            <v>BB239</v>
          </cell>
        </row>
        <row r="1423">
          <cell r="A1423" t="str">
            <v>BB24</v>
          </cell>
        </row>
        <row r="1424">
          <cell r="A1424" t="str">
            <v>BB240</v>
          </cell>
        </row>
        <row r="1425">
          <cell r="A1425" t="str">
            <v>BB241</v>
          </cell>
        </row>
        <row r="1426">
          <cell r="A1426" t="str">
            <v>BB242</v>
          </cell>
        </row>
        <row r="1427">
          <cell r="A1427" t="str">
            <v>BB243</v>
          </cell>
        </row>
        <row r="1428">
          <cell r="A1428" t="str">
            <v>BB246</v>
          </cell>
        </row>
        <row r="1429">
          <cell r="A1429" t="str">
            <v>BB247</v>
          </cell>
        </row>
        <row r="1430">
          <cell r="A1430" t="str">
            <v>BB248</v>
          </cell>
        </row>
        <row r="1431">
          <cell r="A1431" t="str">
            <v>BB249</v>
          </cell>
        </row>
        <row r="1432">
          <cell r="A1432" t="str">
            <v>BB25</v>
          </cell>
        </row>
        <row r="1433">
          <cell r="A1433" t="str">
            <v>BB250</v>
          </cell>
        </row>
        <row r="1434">
          <cell r="A1434" t="str">
            <v>BB251</v>
          </cell>
        </row>
        <row r="1435">
          <cell r="A1435" t="str">
            <v>BB252</v>
          </cell>
        </row>
        <row r="1436">
          <cell r="A1436" t="str">
            <v>BB253</v>
          </cell>
        </row>
        <row r="1437">
          <cell r="A1437" t="str">
            <v>BB254</v>
          </cell>
        </row>
        <row r="1438">
          <cell r="A1438" t="str">
            <v>BB255</v>
          </cell>
        </row>
        <row r="1439">
          <cell r="A1439" t="str">
            <v>BB257</v>
          </cell>
        </row>
        <row r="1440">
          <cell r="A1440" t="str">
            <v>BB258</v>
          </cell>
        </row>
        <row r="1441">
          <cell r="A1441" t="str">
            <v>BB259</v>
          </cell>
        </row>
        <row r="1442">
          <cell r="A1442" t="str">
            <v>BB26</v>
          </cell>
        </row>
        <row r="1443">
          <cell r="A1443" t="str">
            <v>BB260</v>
          </cell>
        </row>
        <row r="1444">
          <cell r="A1444" t="str">
            <v>BB262</v>
          </cell>
        </row>
        <row r="1445">
          <cell r="A1445" t="str">
            <v>BB266</v>
          </cell>
        </row>
        <row r="1446">
          <cell r="A1446" t="str">
            <v>BB267</v>
          </cell>
        </row>
        <row r="1447">
          <cell r="A1447" t="str">
            <v>BB269</v>
          </cell>
        </row>
        <row r="1448">
          <cell r="A1448" t="str">
            <v>BB27</v>
          </cell>
        </row>
        <row r="1449">
          <cell r="A1449" t="str">
            <v>BB270</v>
          </cell>
        </row>
        <row r="1450">
          <cell r="A1450" t="str">
            <v>BB271</v>
          </cell>
        </row>
        <row r="1451">
          <cell r="A1451" t="str">
            <v>BB272</v>
          </cell>
        </row>
        <row r="1452">
          <cell r="A1452" t="str">
            <v>BB273</v>
          </cell>
        </row>
        <row r="1453">
          <cell r="A1453" t="str">
            <v>BB274</v>
          </cell>
        </row>
        <row r="1454">
          <cell r="A1454" t="str">
            <v>BB275</v>
          </cell>
        </row>
        <row r="1455">
          <cell r="A1455" t="str">
            <v>BB276</v>
          </cell>
        </row>
        <row r="1456">
          <cell r="A1456" t="str">
            <v>BB277</v>
          </cell>
        </row>
        <row r="1457">
          <cell r="A1457" t="str">
            <v>BB278</v>
          </cell>
        </row>
        <row r="1458">
          <cell r="A1458" t="str">
            <v>BB279</v>
          </cell>
        </row>
        <row r="1459">
          <cell r="A1459" t="str">
            <v>BB28</v>
          </cell>
        </row>
        <row r="1460">
          <cell r="A1460" t="str">
            <v>BB280</v>
          </cell>
        </row>
        <row r="1461">
          <cell r="A1461" t="str">
            <v>BB281</v>
          </cell>
        </row>
        <row r="1462">
          <cell r="A1462" t="str">
            <v>BB282</v>
          </cell>
        </row>
        <row r="1463">
          <cell r="A1463" t="str">
            <v>BB283</v>
          </cell>
        </row>
        <row r="1464">
          <cell r="A1464" t="str">
            <v>BB284</v>
          </cell>
        </row>
        <row r="1465">
          <cell r="A1465" t="str">
            <v>BB285</v>
          </cell>
        </row>
        <row r="1466">
          <cell r="A1466" t="str">
            <v>BB286</v>
          </cell>
        </row>
        <row r="1467">
          <cell r="A1467" t="str">
            <v>BB287</v>
          </cell>
        </row>
        <row r="1468">
          <cell r="A1468" t="str">
            <v>BB288</v>
          </cell>
        </row>
        <row r="1469">
          <cell r="A1469" t="str">
            <v>BB289</v>
          </cell>
        </row>
        <row r="1470">
          <cell r="A1470" t="str">
            <v>BB290</v>
          </cell>
        </row>
        <row r="1471">
          <cell r="A1471" t="str">
            <v>BB291</v>
          </cell>
        </row>
        <row r="1472">
          <cell r="A1472" t="str">
            <v>BB292</v>
          </cell>
        </row>
        <row r="1473">
          <cell r="A1473" t="str">
            <v>BB295</v>
          </cell>
        </row>
        <row r="1474">
          <cell r="A1474" t="str">
            <v>BB299</v>
          </cell>
        </row>
        <row r="1475">
          <cell r="A1475" t="str">
            <v>BB30</v>
          </cell>
        </row>
        <row r="1476">
          <cell r="A1476" t="str">
            <v>BB300</v>
          </cell>
        </row>
        <row r="1477">
          <cell r="A1477" t="str">
            <v>BB301</v>
          </cell>
        </row>
        <row r="1478">
          <cell r="A1478" t="str">
            <v>BB303</v>
          </cell>
        </row>
        <row r="1479">
          <cell r="A1479" t="str">
            <v>BB304</v>
          </cell>
        </row>
        <row r="1480">
          <cell r="A1480" t="str">
            <v>BB305</v>
          </cell>
        </row>
        <row r="1481">
          <cell r="A1481" t="str">
            <v>BB306</v>
          </cell>
        </row>
        <row r="1482">
          <cell r="A1482" t="str">
            <v>BB307</v>
          </cell>
        </row>
        <row r="1483">
          <cell r="A1483" t="str">
            <v>BB309</v>
          </cell>
        </row>
        <row r="1484">
          <cell r="A1484" t="str">
            <v>BB310</v>
          </cell>
        </row>
        <row r="1485">
          <cell r="A1485" t="str">
            <v>BB311</v>
          </cell>
        </row>
        <row r="1486">
          <cell r="A1486" t="str">
            <v>BB314</v>
          </cell>
        </row>
        <row r="1487">
          <cell r="A1487" t="str">
            <v>BB316</v>
          </cell>
        </row>
        <row r="1488">
          <cell r="A1488" t="str">
            <v>BB317</v>
          </cell>
        </row>
        <row r="1489">
          <cell r="A1489" t="str">
            <v>BB318</v>
          </cell>
        </row>
        <row r="1490">
          <cell r="A1490" t="str">
            <v>BB319</v>
          </cell>
        </row>
        <row r="1491">
          <cell r="A1491" t="str">
            <v>BB320</v>
          </cell>
        </row>
        <row r="1492">
          <cell r="A1492" t="str">
            <v>BB322</v>
          </cell>
        </row>
        <row r="1493">
          <cell r="A1493" t="str">
            <v>BB324</v>
          </cell>
        </row>
        <row r="1494">
          <cell r="A1494" t="str">
            <v>BB325</v>
          </cell>
        </row>
        <row r="1495">
          <cell r="A1495" t="str">
            <v>BB326</v>
          </cell>
        </row>
        <row r="1496">
          <cell r="A1496" t="str">
            <v>BB327</v>
          </cell>
        </row>
        <row r="1497">
          <cell r="A1497" t="str">
            <v>BB33</v>
          </cell>
        </row>
        <row r="1498">
          <cell r="A1498" t="str">
            <v>BB330</v>
          </cell>
        </row>
        <row r="1499">
          <cell r="A1499" t="str">
            <v>BB331</v>
          </cell>
        </row>
        <row r="1500">
          <cell r="A1500" t="str">
            <v>BB332</v>
          </cell>
        </row>
        <row r="1501">
          <cell r="A1501" t="str">
            <v>BB333</v>
          </cell>
        </row>
        <row r="1502">
          <cell r="A1502" t="str">
            <v>BB335</v>
          </cell>
        </row>
        <row r="1503">
          <cell r="A1503" t="str">
            <v>BB336</v>
          </cell>
        </row>
        <row r="1504">
          <cell r="A1504" t="str">
            <v>BB338</v>
          </cell>
        </row>
        <row r="1505">
          <cell r="A1505" t="str">
            <v>BB34</v>
          </cell>
        </row>
        <row r="1506">
          <cell r="A1506" t="str">
            <v>BB342</v>
          </cell>
        </row>
        <row r="1507">
          <cell r="A1507" t="str">
            <v>BB343</v>
          </cell>
        </row>
        <row r="1508">
          <cell r="A1508" t="str">
            <v>BB346</v>
          </cell>
        </row>
        <row r="1509">
          <cell r="A1509" t="str">
            <v>BB347</v>
          </cell>
        </row>
        <row r="1510">
          <cell r="A1510" t="str">
            <v>BB348</v>
          </cell>
        </row>
        <row r="1511">
          <cell r="A1511" t="str">
            <v>BB349</v>
          </cell>
        </row>
        <row r="1512">
          <cell r="A1512" t="str">
            <v>BB35</v>
          </cell>
        </row>
        <row r="1513">
          <cell r="A1513" t="str">
            <v>BB350</v>
          </cell>
        </row>
        <row r="1514">
          <cell r="A1514" t="str">
            <v>BB351</v>
          </cell>
        </row>
        <row r="1515">
          <cell r="A1515" t="str">
            <v>BB352</v>
          </cell>
        </row>
        <row r="1516">
          <cell r="A1516" t="str">
            <v>BB356</v>
          </cell>
        </row>
        <row r="1517">
          <cell r="A1517" t="str">
            <v>BB357</v>
          </cell>
        </row>
        <row r="1518">
          <cell r="A1518" t="str">
            <v>BB36</v>
          </cell>
        </row>
        <row r="1519">
          <cell r="A1519" t="str">
            <v>BB362</v>
          </cell>
        </row>
        <row r="1520">
          <cell r="A1520" t="str">
            <v>BB363</v>
          </cell>
        </row>
        <row r="1521">
          <cell r="A1521" t="str">
            <v>BB369</v>
          </cell>
        </row>
        <row r="1522">
          <cell r="A1522" t="str">
            <v>BB37</v>
          </cell>
        </row>
        <row r="1523">
          <cell r="A1523" t="str">
            <v>BB370</v>
          </cell>
        </row>
        <row r="1524">
          <cell r="A1524" t="str">
            <v>BB371</v>
          </cell>
        </row>
        <row r="1525">
          <cell r="A1525" t="str">
            <v>BB377</v>
          </cell>
        </row>
        <row r="1526">
          <cell r="A1526" t="str">
            <v>BB38</v>
          </cell>
        </row>
        <row r="1527">
          <cell r="A1527" t="str">
            <v>BB387</v>
          </cell>
        </row>
        <row r="1528">
          <cell r="A1528" t="str">
            <v>BB388</v>
          </cell>
        </row>
        <row r="1529">
          <cell r="A1529" t="str">
            <v>BB389</v>
          </cell>
        </row>
        <row r="1530">
          <cell r="A1530" t="str">
            <v>BB39</v>
          </cell>
        </row>
        <row r="1531">
          <cell r="A1531" t="str">
            <v>BB391</v>
          </cell>
        </row>
        <row r="1532">
          <cell r="A1532" t="str">
            <v>BB392</v>
          </cell>
        </row>
        <row r="1533">
          <cell r="A1533" t="str">
            <v>BB397</v>
          </cell>
        </row>
        <row r="1534">
          <cell r="A1534" t="str">
            <v>BB398</v>
          </cell>
        </row>
        <row r="1535">
          <cell r="A1535" t="str">
            <v>BB399</v>
          </cell>
        </row>
        <row r="1536">
          <cell r="A1536" t="str">
            <v>BB40</v>
          </cell>
        </row>
        <row r="1537">
          <cell r="A1537" t="str">
            <v>BB400</v>
          </cell>
        </row>
        <row r="1538">
          <cell r="A1538" t="str">
            <v>BB408</v>
          </cell>
        </row>
        <row r="1539">
          <cell r="A1539" t="str">
            <v>BB409</v>
          </cell>
        </row>
        <row r="1540">
          <cell r="A1540" t="str">
            <v>BB41</v>
          </cell>
        </row>
        <row r="1541">
          <cell r="A1541" t="str">
            <v>BB410</v>
          </cell>
        </row>
        <row r="1542">
          <cell r="A1542" t="str">
            <v>BB411</v>
          </cell>
        </row>
        <row r="1543">
          <cell r="A1543" t="str">
            <v>BB412</v>
          </cell>
        </row>
        <row r="1544">
          <cell r="A1544" t="str">
            <v>BB413</v>
          </cell>
        </row>
        <row r="1545">
          <cell r="A1545" t="str">
            <v>BB414</v>
          </cell>
        </row>
        <row r="1546">
          <cell r="A1546" t="str">
            <v>BB415</v>
          </cell>
        </row>
        <row r="1547">
          <cell r="A1547" t="str">
            <v>BB416</v>
          </cell>
        </row>
        <row r="1548">
          <cell r="A1548" t="str">
            <v>BB417</v>
          </cell>
        </row>
        <row r="1549">
          <cell r="A1549" t="str">
            <v>BB418</v>
          </cell>
        </row>
        <row r="1550">
          <cell r="A1550" t="str">
            <v>BB419</v>
          </cell>
        </row>
        <row r="1551">
          <cell r="A1551" t="str">
            <v>BB42</v>
          </cell>
        </row>
        <row r="1552">
          <cell r="A1552" t="str">
            <v>BB420</v>
          </cell>
        </row>
        <row r="1553">
          <cell r="A1553" t="str">
            <v>BB421</v>
          </cell>
        </row>
        <row r="1554">
          <cell r="A1554" t="str">
            <v>BB422</v>
          </cell>
        </row>
        <row r="1555">
          <cell r="A1555" t="str">
            <v>BB423</v>
          </cell>
        </row>
        <row r="1556">
          <cell r="A1556" t="str">
            <v>BB424</v>
          </cell>
        </row>
        <row r="1557">
          <cell r="A1557" t="str">
            <v>BB425</v>
          </cell>
        </row>
        <row r="1558">
          <cell r="A1558" t="str">
            <v>BB426</v>
          </cell>
        </row>
        <row r="1559">
          <cell r="A1559" t="str">
            <v>BB427</v>
          </cell>
        </row>
        <row r="1560">
          <cell r="A1560" t="str">
            <v>BB428</v>
          </cell>
        </row>
        <row r="1561">
          <cell r="A1561" t="str">
            <v>BB433</v>
          </cell>
        </row>
        <row r="1562">
          <cell r="A1562" t="str">
            <v>BB434</v>
          </cell>
        </row>
        <row r="1563">
          <cell r="A1563" t="str">
            <v>BB435</v>
          </cell>
        </row>
        <row r="1564">
          <cell r="A1564" t="str">
            <v>BB436</v>
          </cell>
        </row>
        <row r="1565">
          <cell r="A1565" t="str">
            <v>BB437</v>
          </cell>
        </row>
        <row r="1566">
          <cell r="A1566" t="str">
            <v>BB438</v>
          </cell>
        </row>
        <row r="1567">
          <cell r="A1567" t="str">
            <v>BB439</v>
          </cell>
        </row>
        <row r="1568">
          <cell r="A1568" t="str">
            <v>BB44</v>
          </cell>
        </row>
        <row r="1569">
          <cell r="A1569" t="str">
            <v>BB440</v>
          </cell>
        </row>
        <row r="1570">
          <cell r="A1570" t="str">
            <v>BB441</v>
          </cell>
        </row>
        <row r="1571">
          <cell r="A1571" t="str">
            <v>BB442</v>
          </cell>
        </row>
        <row r="1572">
          <cell r="A1572" t="str">
            <v>BB444</v>
          </cell>
        </row>
        <row r="1573">
          <cell r="A1573" t="str">
            <v>BB445</v>
          </cell>
        </row>
        <row r="1574">
          <cell r="A1574" t="str">
            <v>BB446</v>
          </cell>
        </row>
        <row r="1575">
          <cell r="A1575" t="str">
            <v>BB447</v>
          </cell>
        </row>
        <row r="1576">
          <cell r="A1576" t="str">
            <v>BB448</v>
          </cell>
        </row>
        <row r="1577">
          <cell r="A1577" t="str">
            <v>BB449</v>
          </cell>
        </row>
        <row r="1578">
          <cell r="A1578" t="str">
            <v>BB45</v>
          </cell>
        </row>
        <row r="1579">
          <cell r="A1579" t="str">
            <v>BB450</v>
          </cell>
        </row>
        <row r="1580">
          <cell r="A1580" t="str">
            <v>BB451</v>
          </cell>
        </row>
        <row r="1581">
          <cell r="A1581" t="str">
            <v>BB454</v>
          </cell>
        </row>
        <row r="1582">
          <cell r="A1582" t="str">
            <v>BB456</v>
          </cell>
        </row>
        <row r="1583">
          <cell r="A1583" t="str">
            <v>BB457</v>
          </cell>
        </row>
        <row r="1584">
          <cell r="A1584" t="str">
            <v>BB458</v>
          </cell>
        </row>
        <row r="1585">
          <cell r="A1585" t="str">
            <v>BB46</v>
          </cell>
        </row>
        <row r="1586">
          <cell r="A1586" t="str">
            <v>BB460</v>
          </cell>
        </row>
        <row r="1587">
          <cell r="A1587" t="str">
            <v>BB463</v>
          </cell>
        </row>
        <row r="1588">
          <cell r="A1588" t="str">
            <v>BB464</v>
          </cell>
        </row>
        <row r="1589">
          <cell r="A1589" t="str">
            <v>BB466</v>
          </cell>
        </row>
        <row r="1590">
          <cell r="A1590" t="str">
            <v>BB467</v>
          </cell>
        </row>
        <row r="1591">
          <cell r="A1591" t="str">
            <v>BB469</v>
          </cell>
        </row>
        <row r="1592">
          <cell r="A1592" t="str">
            <v>BB470</v>
          </cell>
        </row>
        <row r="1593">
          <cell r="A1593" t="str">
            <v>BB471</v>
          </cell>
        </row>
        <row r="1594">
          <cell r="A1594" t="str">
            <v>BB472</v>
          </cell>
        </row>
        <row r="1595">
          <cell r="A1595" t="str">
            <v>BB473</v>
          </cell>
        </row>
        <row r="1596">
          <cell r="A1596" t="str">
            <v>BB474</v>
          </cell>
        </row>
        <row r="1597">
          <cell r="A1597" t="str">
            <v>BB475</v>
          </cell>
        </row>
        <row r="1598">
          <cell r="A1598" t="str">
            <v>BB476</v>
          </cell>
        </row>
        <row r="1599">
          <cell r="A1599" t="str">
            <v>BB477</v>
          </cell>
        </row>
        <row r="1600">
          <cell r="A1600" t="str">
            <v>BB478</v>
          </cell>
        </row>
        <row r="1601">
          <cell r="A1601" t="str">
            <v>BB479</v>
          </cell>
        </row>
        <row r="1602">
          <cell r="A1602" t="str">
            <v>BB481</v>
          </cell>
        </row>
        <row r="1603">
          <cell r="A1603" t="str">
            <v>BB482</v>
          </cell>
        </row>
        <row r="1604">
          <cell r="A1604" t="str">
            <v>BB483</v>
          </cell>
        </row>
        <row r="1605">
          <cell r="A1605" t="str">
            <v>BB484</v>
          </cell>
        </row>
        <row r="1606">
          <cell r="A1606" t="str">
            <v>BB49</v>
          </cell>
        </row>
        <row r="1607">
          <cell r="A1607" t="str">
            <v>BB495</v>
          </cell>
        </row>
        <row r="1608">
          <cell r="A1608" t="str">
            <v>BB496</v>
          </cell>
        </row>
        <row r="1609">
          <cell r="A1609" t="str">
            <v>BB497</v>
          </cell>
        </row>
        <row r="1610">
          <cell r="A1610" t="str">
            <v>BB498</v>
          </cell>
        </row>
        <row r="1611">
          <cell r="A1611" t="str">
            <v>BB499</v>
          </cell>
        </row>
        <row r="1612">
          <cell r="A1612" t="str">
            <v>BB50</v>
          </cell>
        </row>
        <row r="1613">
          <cell r="A1613" t="str">
            <v>BB500</v>
          </cell>
        </row>
        <row r="1614">
          <cell r="A1614" t="str">
            <v>BB501</v>
          </cell>
        </row>
        <row r="1615">
          <cell r="A1615" t="str">
            <v>BB502</v>
          </cell>
        </row>
        <row r="1616">
          <cell r="A1616" t="str">
            <v>BB503</v>
          </cell>
        </row>
        <row r="1617">
          <cell r="A1617" t="str">
            <v>BB504</v>
          </cell>
        </row>
        <row r="1618">
          <cell r="A1618" t="str">
            <v>BB505</v>
          </cell>
        </row>
        <row r="1619">
          <cell r="A1619" t="str">
            <v>BB506</v>
          </cell>
        </row>
        <row r="1620">
          <cell r="A1620" t="str">
            <v>BB507</v>
          </cell>
        </row>
        <row r="1621">
          <cell r="A1621" t="str">
            <v>BB508</v>
          </cell>
        </row>
        <row r="1622">
          <cell r="A1622" t="str">
            <v>BB509</v>
          </cell>
        </row>
        <row r="1623">
          <cell r="A1623" t="str">
            <v>BB510</v>
          </cell>
        </row>
        <row r="1624">
          <cell r="A1624" t="str">
            <v>BB511</v>
          </cell>
        </row>
        <row r="1625">
          <cell r="A1625" t="str">
            <v>BB512</v>
          </cell>
        </row>
        <row r="1626">
          <cell r="A1626" t="str">
            <v>BB513</v>
          </cell>
        </row>
        <row r="1627">
          <cell r="A1627" t="str">
            <v>BB514</v>
          </cell>
        </row>
        <row r="1628">
          <cell r="A1628" t="str">
            <v>BB515</v>
          </cell>
        </row>
        <row r="1629">
          <cell r="A1629" t="str">
            <v>BB516</v>
          </cell>
        </row>
        <row r="1630">
          <cell r="A1630" t="str">
            <v>BB517</v>
          </cell>
        </row>
        <row r="1631">
          <cell r="A1631" t="str">
            <v>BB519</v>
          </cell>
        </row>
        <row r="1632">
          <cell r="A1632" t="str">
            <v>BB520</v>
          </cell>
        </row>
        <row r="1633">
          <cell r="A1633" t="str">
            <v>BB521</v>
          </cell>
        </row>
        <row r="1634">
          <cell r="A1634" t="str">
            <v>BB522</v>
          </cell>
        </row>
        <row r="1635">
          <cell r="A1635" t="str">
            <v>BB524</v>
          </cell>
        </row>
        <row r="1636">
          <cell r="A1636" t="str">
            <v>BB525</v>
          </cell>
        </row>
        <row r="1637">
          <cell r="A1637" t="str">
            <v>BB526</v>
          </cell>
        </row>
        <row r="1638">
          <cell r="A1638" t="str">
            <v>BB527</v>
          </cell>
        </row>
        <row r="1639">
          <cell r="A1639" t="str">
            <v>BB528</v>
          </cell>
        </row>
        <row r="1640">
          <cell r="A1640" t="str">
            <v>BB529</v>
          </cell>
        </row>
        <row r="1641">
          <cell r="A1641" t="str">
            <v>BB53</v>
          </cell>
        </row>
        <row r="1642">
          <cell r="A1642" t="str">
            <v>BB530</v>
          </cell>
        </row>
        <row r="1643">
          <cell r="A1643" t="str">
            <v>BB531</v>
          </cell>
        </row>
        <row r="1644">
          <cell r="A1644" t="str">
            <v>BB532</v>
          </cell>
        </row>
        <row r="1645">
          <cell r="A1645" t="str">
            <v>BB534</v>
          </cell>
        </row>
        <row r="1646">
          <cell r="A1646" t="str">
            <v>BB535</v>
          </cell>
        </row>
        <row r="1647">
          <cell r="A1647" t="str">
            <v>BB536</v>
          </cell>
        </row>
        <row r="1648">
          <cell r="A1648" t="str">
            <v>BB538</v>
          </cell>
        </row>
        <row r="1649">
          <cell r="A1649" t="str">
            <v>BB539</v>
          </cell>
        </row>
        <row r="1650">
          <cell r="A1650" t="str">
            <v>BB54</v>
          </cell>
        </row>
        <row r="1651">
          <cell r="A1651" t="str">
            <v>BB545</v>
          </cell>
        </row>
        <row r="1652">
          <cell r="A1652" t="str">
            <v>BB55</v>
          </cell>
        </row>
        <row r="1653">
          <cell r="A1653" t="str">
            <v>BB555</v>
          </cell>
        </row>
        <row r="1654">
          <cell r="A1654" t="str">
            <v>BB557</v>
          </cell>
        </row>
        <row r="1655">
          <cell r="A1655" t="str">
            <v>BB558</v>
          </cell>
        </row>
        <row r="1656">
          <cell r="A1656" t="str">
            <v>BB559</v>
          </cell>
        </row>
        <row r="1657">
          <cell r="A1657" t="str">
            <v>BB56</v>
          </cell>
        </row>
        <row r="1658">
          <cell r="A1658" t="str">
            <v>BB560</v>
          </cell>
        </row>
        <row r="1659">
          <cell r="A1659" t="str">
            <v>BB561</v>
          </cell>
        </row>
        <row r="1660">
          <cell r="A1660" t="str">
            <v>BB562</v>
          </cell>
        </row>
        <row r="1661">
          <cell r="A1661" t="str">
            <v>BB563</v>
          </cell>
        </row>
        <row r="1662">
          <cell r="A1662" t="str">
            <v>BB564</v>
          </cell>
        </row>
        <row r="1663">
          <cell r="A1663" t="str">
            <v>BB565</v>
          </cell>
        </row>
        <row r="1664">
          <cell r="A1664" t="str">
            <v>BB566</v>
          </cell>
        </row>
        <row r="1665">
          <cell r="A1665" t="str">
            <v>BB569</v>
          </cell>
        </row>
        <row r="1666">
          <cell r="A1666" t="str">
            <v>BB57</v>
          </cell>
        </row>
        <row r="1667">
          <cell r="A1667" t="str">
            <v>BB572</v>
          </cell>
        </row>
        <row r="1668">
          <cell r="A1668" t="str">
            <v>BB573</v>
          </cell>
        </row>
        <row r="1669">
          <cell r="A1669" t="str">
            <v>BB574</v>
          </cell>
        </row>
        <row r="1670">
          <cell r="A1670" t="str">
            <v>BB575</v>
          </cell>
        </row>
        <row r="1671">
          <cell r="A1671" t="str">
            <v>BB576</v>
          </cell>
        </row>
        <row r="1672">
          <cell r="A1672" t="str">
            <v>BB577</v>
          </cell>
        </row>
        <row r="1673">
          <cell r="A1673" t="str">
            <v>BB578</v>
          </cell>
        </row>
        <row r="1674">
          <cell r="A1674" t="str">
            <v>BB579</v>
          </cell>
        </row>
        <row r="1675">
          <cell r="A1675" t="str">
            <v>BB58</v>
          </cell>
        </row>
        <row r="1676">
          <cell r="A1676" t="str">
            <v>BB585</v>
          </cell>
        </row>
        <row r="1677">
          <cell r="A1677" t="str">
            <v>BB59</v>
          </cell>
        </row>
        <row r="1678">
          <cell r="A1678" t="str">
            <v>BB593</v>
          </cell>
        </row>
        <row r="1679">
          <cell r="A1679" t="str">
            <v>BB594</v>
          </cell>
        </row>
        <row r="1680">
          <cell r="A1680" t="str">
            <v>BB595</v>
          </cell>
        </row>
        <row r="1681">
          <cell r="A1681" t="str">
            <v>BB60</v>
          </cell>
        </row>
        <row r="1682">
          <cell r="A1682" t="str">
            <v>BB602</v>
          </cell>
        </row>
        <row r="1683">
          <cell r="A1683" t="str">
            <v>BB604</v>
          </cell>
        </row>
        <row r="1684">
          <cell r="A1684" t="str">
            <v>BB61</v>
          </cell>
        </row>
        <row r="1685">
          <cell r="A1685" t="str">
            <v>BB612</v>
          </cell>
        </row>
        <row r="1686">
          <cell r="A1686" t="str">
            <v>BB617</v>
          </cell>
        </row>
        <row r="1687">
          <cell r="A1687" t="str">
            <v>BB618</v>
          </cell>
        </row>
        <row r="1688">
          <cell r="A1688" t="str">
            <v>BB619</v>
          </cell>
        </row>
        <row r="1689">
          <cell r="A1689" t="str">
            <v>BB620</v>
          </cell>
        </row>
        <row r="1690">
          <cell r="A1690" t="str">
            <v>BB621</v>
          </cell>
        </row>
        <row r="1691">
          <cell r="A1691" t="str">
            <v>BB622</v>
          </cell>
        </row>
        <row r="1692">
          <cell r="A1692" t="str">
            <v>BB623</v>
          </cell>
        </row>
        <row r="1693">
          <cell r="A1693" t="str">
            <v>BB624</v>
          </cell>
        </row>
        <row r="1694">
          <cell r="A1694" t="str">
            <v>BB625</v>
          </cell>
        </row>
        <row r="1695">
          <cell r="A1695" t="str">
            <v>BB628</v>
          </cell>
        </row>
        <row r="1696">
          <cell r="A1696" t="str">
            <v>BB63</v>
          </cell>
        </row>
        <row r="1697">
          <cell r="A1697" t="str">
            <v>BB631</v>
          </cell>
        </row>
        <row r="1698">
          <cell r="A1698" t="str">
            <v>BB632</v>
          </cell>
        </row>
        <row r="1699">
          <cell r="A1699" t="str">
            <v>BB633</v>
          </cell>
        </row>
        <row r="1700">
          <cell r="A1700" t="str">
            <v>BB634</v>
          </cell>
        </row>
        <row r="1701">
          <cell r="A1701" t="str">
            <v>BB636</v>
          </cell>
        </row>
        <row r="1702">
          <cell r="A1702" t="str">
            <v>BB637</v>
          </cell>
        </row>
        <row r="1703">
          <cell r="A1703" t="str">
            <v>BB638</v>
          </cell>
        </row>
        <row r="1704">
          <cell r="A1704" t="str">
            <v>BB639</v>
          </cell>
        </row>
        <row r="1705">
          <cell r="A1705" t="str">
            <v>BB642</v>
          </cell>
        </row>
        <row r="1706">
          <cell r="A1706" t="str">
            <v>BB643</v>
          </cell>
        </row>
        <row r="1707">
          <cell r="A1707" t="str">
            <v>BB644</v>
          </cell>
        </row>
        <row r="1708">
          <cell r="A1708" t="str">
            <v>BB645</v>
          </cell>
        </row>
        <row r="1709">
          <cell r="A1709" t="str">
            <v>BB646</v>
          </cell>
        </row>
        <row r="1710">
          <cell r="A1710" t="str">
            <v>BB648</v>
          </cell>
        </row>
        <row r="1711">
          <cell r="A1711" t="str">
            <v>BB649</v>
          </cell>
        </row>
        <row r="1712">
          <cell r="A1712" t="str">
            <v>BB65</v>
          </cell>
        </row>
        <row r="1713">
          <cell r="A1713" t="str">
            <v>BB66</v>
          </cell>
        </row>
        <row r="1714">
          <cell r="A1714" t="str">
            <v>BB668</v>
          </cell>
        </row>
        <row r="1715">
          <cell r="A1715" t="str">
            <v>BB67</v>
          </cell>
        </row>
        <row r="1716">
          <cell r="A1716" t="str">
            <v>BB68</v>
          </cell>
        </row>
        <row r="1717">
          <cell r="A1717" t="str">
            <v>BB69</v>
          </cell>
        </row>
        <row r="1718">
          <cell r="A1718" t="str">
            <v>BB702</v>
          </cell>
        </row>
        <row r="1719">
          <cell r="A1719" t="str">
            <v>BB71</v>
          </cell>
        </row>
        <row r="1720">
          <cell r="A1720" t="str">
            <v>BB72</v>
          </cell>
        </row>
        <row r="1721">
          <cell r="A1721" t="str">
            <v>BB73</v>
          </cell>
        </row>
        <row r="1722">
          <cell r="A1722" t="str">
            <v>BB742</v>
          </cell>
        </row>
        <row r="1723">
          <cell r="A1723" t="str">
            <v>BB743</v>
          </cell>
        </row>
        <row r="1724">
          <cell r="A1724" t="str">
            <v>BB748</v>
          </cell>
        </row>
        <row r="1725">
          <cell r="A1725" t="str">
            <v>BB749</v>
          </cell>
        </row>
        <row r="1726">
          <cell r="A1726" t="str">
            <v>BB755</v>
          </cell>
        </row>
        <row r="1727">
          <cell r="A1727" t="str">
            <v>BB756</v>
          </cell>
        </row>
        <row r="1728">
          <cell r="A1728" t="str">
            <v>BB757</v>
          </cell>
        </row>
        <row r="1729">
          <cell r="A1729" t="str">
            <v>BB76</v>
          </cell>
        </row>
        <row r="1730">
          <cell r="A1730" t="str">
            <v>BB763</v>
          </cell>
        </row>
        <row r="1731">
          <cell r="A1731" t="str">
            <v>BB769</v>
          </cell>
        </row>
        <row r="1732">
          <cell r="A1732" t="str">
            <v>BB77</v>
          </cell>
        </row>
        <row r="1733">
          <cell r="A1733" t="str">
            <v>BB771</v>
          </cell>
        </row>
        <row r="1734">
          <cell r="A1734" t="str">
            <v>BB772</v>
          </cell>
        </row>
        <row r="1735">
          <cell r="A1735" t="str">
            <v>BB78</v>
          </cell>
        </row>
        <row r="1736">
          <cell r="A1736" t="str">
            <v>BB79</v>
          </cell>
        </row>
        <row r="1737">
          <cell r="A1737" t="str">
            <v>BB80</v>
          </cell>
        </row>
        <row r="1738">
          <cell r="A1738" t="str">
            <v>BB805</v>
          </cell>
        </row>
        <row r="1739">
          <cell r="A1739" t="str">
            <v>BB81</v>
          </cell>
        </row>
        <row r="1740">
          <cell r="A1740" t="str">
            <v>BB82</v>
          </cell>
        </row>
        <row r="1741">
          <cell r="A1741" t="str">
            <v>BB828</v>
          </cell>
        </row>
        <row r="1742">
          <cell r="A1742" t="str">
            <v>BB829</v>
          </cell>
        </row>
        <row r="1743">
          <cell r="A1743" t="str">
            <v>BB83</v>
          </cell>
        </row>
        <row r="1744">
          <cell r="A1744" t="str">
            <v>BB830</v>
          </cell>
        </row>
        <row r="1745">
          <cell r="A1745" t="str">
            <v>BB834</v>
          </cell>
        </row>
        <row r="1746">
          <cell r="A1746" t="str">
            <v>BB835</v>
          </cell>
        </row>
        <row r="1747">
          <cell r="A1747" t="str">
            <v>BB836</v>
          </cell>
        </row>
        <row r="1748">
          <cell r="A1748" t="str">
            <v>BB837</v>
          </cell>
        </row>
        <row r="1749">
          <cell r="A1749" t="str">
            <v>BB838</v>
          </cell>
        </row>
        <row r="1750">
          <cell r="A1750" t="str">
            <v>BB839</v>
          </cell>
        </row>
        <row r="1751">
          <cell r="A1751" t="str">
            <v>BB84</v>
          </cell>
        </row>
        <row r="1752">
          <cell r="A1752" t="str">
            <v>BB840</v>
          </cell>
        </row>
        <row r="1753">
          <cell r="A1753" t="str">
            <v>BB841</v>
          </cell>
        </row>
        <row r="1754">
          <cell r="A1754" t="str">
            <v>BB842</v>
          </cell>
        </row>
        <row r="1755">
          <cell r="A1755" t="str">
            <v>BB843</v>
          </cell>
        </row>
        <row r="1756">
          <cell r="A1756" t="str">
            <v>BB844</v>
          </cell>
        </row>
        <row r="1757">
          <cell r="A1757" t="str">
            <v>BB845</v>
          </cell>
        </row>
        <row r="1758">
          <cell r="A1758" t="str">
            <v>BB846</v>
          </cell>
        </row>
        <row r="1759">
          <cell r="A1759" t="str">
            <v>BB85</v>
          </cell>
        </row>
        <row r="1760">
          <cell r="A1760" t="str">
            <v>BB86</v>
          </cell>
        </row>
        <row r="1761">
          <cell r="A1761" t="str">
            <v>BB87</v>
          </cell>
        </row>
        <row r="1762">
          <cell r="A1762" t="str">
            <v>BB89</v>
          </cell>
        </row>
        <row r="1763">
          <cell r="A1763" t="str">
            <v>BB90</v>
          </cell>
        </row>
        <row r="1764">
          <cell r="A1764" t="str">
            <v>BB91</v>
          </cell>
        </row>
        <row r="1765">
          <cell r="A1765" t="str">
            <v>BB93</v>
          </cell>
        </row>
        <row r="1766">
          <cell r="A1766" t="str">
            <v>BB95</v>
          </cell>
        </row>
        <row r="1767">
          <cell r="A1767" t="str">
            <v>BB96</v>
          </cell>
        </row>
        <row r="1768">
          <cell r="A1768" t="str">
            <v>BB98</v>
          </cell>
        </row>
        <row r="1769">
          <cell r="A1769" t="str">
            <v>BB99</v>
          </cell>
        </row>
      </sheetData>
      <sheetData sheetId="9">
        <row r="1">
          <cell r="A1" t="str">
            <v xml:space="preserve">Codigo </v>
          </cell>
        </row>
      </sheetData>
      <sheetData sheetId="10">
        <row r="35">
          <cell r="A35" t="str">
            <v>MO-01</v>
          </cell>
          <cell r="B35" t="str">
            <v>CUADRILLA AB  ALBAÑIL (1 OFICIAL + 1 AYUDANTE)</v>
          </cell>
        </row>
        <row r="36">
          <cell r="A36" t="str">
            <v>MO-02</v>
          </cell>
          <cell r="B36" t="str">
            <v>CUADRILLA AA (2 Ayudantes)</v>
          </cell>
        </row>
        <row r="37">
          <cell r="A37" t="str">
            <v>MO-03</v>
          </cell>
          <cell r="B37" t="str">
            <v xml:space="preserve">CUADRILLA A (1 Ayudante) de Excavación </v>
          </cell>
        </row>
        <row r="38">
          <cell r="A38" t="str">
            <v>MO-04</v>
          </cell>
          <cell r="B38" t="str">
            <v>CUADRILLA  CC (1 Ofcial de Pintura+ 1 Ayudante)</v>
          </cell>
        </row>
        <row r="39">
          <cell r="A39" t="str">
            <v>MO-05</v>
          </cell>
          <cell r="B39" t="str">
            <v>MANO DE OBRA DD (Carpinteria)</v>
          </cell>
        </row>
        <row r="40">
          <cell r="A40" t="str">
            <v>MO-06</v>
          </cell>
          <cell r="B40" t="str">
            <v>CUADRILLA PLOMERIA (1 Ayudante+1 Oficial)</v>
          </cell>
        </row>
        <row r="41">
          <cell r="A41" t="str">
            <v>MO-07</v>
          </cell>
          <cell r="B41" t="str">
            <v>CUADRILLA G ELECTRICO (1 OFICIAL + 1 AYUDANTE)</v>
          </cell>
        </row>
        <row r="42">
          <cell r="A42" t="str">
            <v>MO-08</v>
          </cell>
          <cell r="B42" t="str">
            <v>CUADRILLA EM ( 1 OFICIAL+ 2 AYUDANTES) ESTRUCTURA METALICA</v>
          </cell>
        </row>
        <row r="43">
          <cell r="A43" t="str">
            <v>MO-09</v>
          </cell>
        </row>
      </sheetData>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sheetName val="tramo a-b tablones boyaca"/>
      <sheetName val="TABLONES LOS CEIBOS TRAMO B-C"/>
    </sheetNames>
    <sheetDataSet>
      <sheetData sheetId="0">
        <row r="12">
          <cell r="F12" t="str">
            <v xml:space="preserve">  </v>
          </cell>
        </row>
        <row r="45">
          <cell r="F45">
            <v>65016</v>
          </cell>
        </row>
      </sheetData>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sheetPr>
  <dimension ref="A1:F105"/>
  <sheetViews>
    <sheetView tabSelected="1" view="pageBreakPreview" zoomScale="70" zoomScaleNormal="66" zoomScaleSheetLayoutView="70" zoomScalePageLayoutView="70" workbookViewId="0">
      <selection activeCell="D5" sqref="D5"/>
    </sheetView>
  </sheetViews>
  <sheetFormatPr baseColWidth="10" defaultColWidth="11.42578125" defaultRowHeight="12.75" x14ac:dyDescent="0.2"/>
  <cols>
    <col min="1" max="1" width="12.7109375" style="37" customWidth="1"/>
    <col min="2" max="2" width="131.5703125" style="38" customWidth="1"/>
    <col min="3" max="3" width="15.7109375" style="39" customWidth="1"/>
    <col min="4" max="4" width="80.7109375" style="39" customWidth="1"/>
    <col min="5" max="5" width="15.7109375" style="38" customWidth="1"/>
    <col min="6" max="6" width="80.7109375" style="38" customWidth="1"/>
    <col min="7" max="16384" width="11.42578125" style="34"/>
  </cols>
  <sheetData>
    <row r="1" spans="1:6" s="29" customFormat="1" ht="25.5" customHeight="1" x14ac:dyDescent="0.25">
      <c r="A1" s="347" t="s">
        <v>28</v>
      </c>
      <c r="B1" s="347"/>
      <c r="C1" s="28"/>
      <c r="D1" s="28"/>
      <c r="E1" s="28"/>
      <c r="F1" s="28"/>
    </row>
    <row r="2" spans="1:6" s="29" customFormat="1" ht="25.5" customHeight="1" x14ac:dyDescent="0.25">
      <c r="A2" s="347" t="s">
        <v>29</v>
      </c>
      <c r="B2" s="347"/>
      <c r="C2" s="28"/>
      <c r="D2" s="28"/>
      <c r="E2" s="28"/>
      <c r="F2" s="28"/>
    </row>
    <row r="3" spans="1:6" s="29" customFormat="1" ht="17.25" customHeight="1" x14ac:dyDescent="0.25">
      <c r="A3" s="346"/>
      <c r="B3" s="346"/>
      <c r="C3" s="30"/>
      <c r="D3" s="30"/>
      <c r="E3" s="30"/>
      <c r="F3" s="30"/>
    </row>
    <row r="4" spans="1:6" s="29" customFormat="1" ht="23.25" customHeight="1" x14ac:dyDescent="0.25">
      <c r="A4" s="347" t="s">
        <v>566</v>
      </c>
      <c r="B4" s="347"/>
      <c r="C4" s="28"/>
      <c r="D4" s="28"/>
      <c r="E4" s="28"/>
      <c r="F4" s="28"/>
    </row>
    <row r="5" spans="1:6" s="29" customFormat="1" ht="22.5" customHeight="1" x14ac:dyDescent="0.25">
      <c r="A5" s="347" t="s">
        <v>40</v>
      </c>
      <c r="B5" s="347"/>
      <c r="C5" s="28"/>
      <c r="D5" s="28"/>
      <c r="E5" s="28"/>
      <c r="F5" s="28"/>
    </row>
    <row r="6" spans="1:6" s="29" customFormat="1" ht="18" customHeight="1" x14ac:dyDescent="0.25">
      <c r="A6" s="346"/>
      <c r="B6" s="346"/>
      <c r="C6" s="30"/>
      <c r="D6" s="30"/>
      <c r="E6" s="30"/>
      <c r="F6" s="30"/>
    </row>
    <row r="7" spans="1:6" s="29" customFormat="1" ht="55.5" customHeight="1" x14ac:dyDescent="0.25">
      <c r="A7" s="342" t="s">
        <v>565</v>
      </c>
      <c r="B7" s="342"/>
      <c r="C7" s="52"/>
      <c r="D7" s="52"/>
      <c r="E7" s="52"/>
      <c r="F7" s="52"/>
    </row>
    <row r="8" spans="1:6" s="29" customFormat="1" ht="15.75" x14ac:dyDescent="0.25">
      <c r="A8" s="32"/>
      <c r="B8" s="32"/>
      <c r="C8" s="33"/>
      <c r="D8" s="33"/>
      <c r="E8" s="33"/>
      <c r="F8" s="33"/>
    </row>
    <row r="9" spans="1:6" ht="15.75" customHeight="1" x14ac:dyDescent="0.2">
      <c r="A9" s="343" t="s">
        <v>0</v>
      </c>
      <c r="B9" s="343" t="s">
        <v>30</v>
      </c>
      <c r="C9" s="331">
        <v>1</v>
      </c>
      <c r="D9" s="331"/>
      <c r="E9" s="331">
        <v>2</v>
      </c>
      <c r="F9" s="331"/>
    </row>
    <row r="10" spans="1:6" ht="24" customHeight="1" x14ac:dyDescent="0.2">
      <c r="A10" s="344"/>
      <c r="B10" s="345"/>
      <c r="C10" s="332" t="s">
        <v>489</v>
      </c>
      <c r="D10" s="332"/>
      <c r="E10" s="332" t="s">
        <v>515</v>
      </c>
      <c r="F10" s="332"/>
    </row>
    <row r="11" spans="1:6" ht="24" customHeight="1" x14ac:dyDescent="0.2">
      <c r="A11" s="345"/>
      <c r="B11" s="54" t="s">
        <v>31</v>
      </c>
      <c r="C11" s="54" t="s">
        <v>32</v>
      </c>
      <c r="D11" s="55" t="s">
        <v>33</v>
      </c>
      <c r="E11" s="54" t="s">
        <v>32</v>
      </c>
      <c r="F11" s="207" t="s">
        <v>33</v>
      </c>
    </row>
    <row r="12" spans="1:6" ht="16.5" x14ac:dyDescent="0.2">
      <c r="A12" s="83" t="s">
        <v>41</v>
      </c>
      <c r="B12" s="56" t="s">
        <v>83</v>
      </c>
      <c r="C12" s="205"/>
      <c r="D12" s="208"/>
      <c r="E12" s="205"/>
      <c r="F12" s="208"/>
    </row>
    <row r="13" spans="1:6" ht="16.5" x14ac:dyDescent="0.2">
      <c r="A13" s="109" t="s">
        <v>488</v>
      </c>
      <c r="B13" s="151" t="s">
        <v>71</v>
      </c>
      <c r="C13" s="205"/>
      <c r="D13" s="208"/>
      <c r="E13" s="205"/>
      <c r="F13" s="208"/>
    </row>
    <row r="14" spans="1:6" ht="394.5" customHeight="1" x14ac:dyDescent="0.2">
      <c r="A14" s="337" t="s">
        <v>71</v>
      </c>
      <c r="B14" s="185" t="s">
        <v>470</v>
      </c>
      <c r="C14" s="50" t="s">
        <v>87</v>
      </c>
      <c r="D14" s="328" t="s">
        <v>535</v>
      </c>
      <c r="E14" s="50" t="s">
        <v>87</v>
      </c>
      <c r="F14" s="328" t="s">
        <v>536</v>
      </c>
    </row>
    <row r="15" spans="1:6" s="29" customFormat="1" ht="48.75" customHeight="1" x14ac:dyDescent="0.25">
      <c r="A15" s="338"/>
      <c r="B15" s="174" t="s">
        <v>471</v>
      </c>
      <c r="C15" s="50" t="str">
        <f>+IF(D15&gt;=VTE!$D$4,"SI","NO")</f>
        <v>SI</v>
      </c>
      <c r="D15" s="209">
        <f>+VTE!G4</f>
        <v>2674720617</v>
      </c>
      <c r="E15" s="50" t="str">
        <f>+IF(F15&gt;=VTE!$D$4,"SI","NO")</f>
        <v>SI</v>
      </c>
      <c r="F15" s="209">
        <f>+VTE!K4</f>
        <v>881805496</v>
      </c>
    </row>
    <row r="16" spans="1:6" s="29" customFormat="1" ht="77.25" customHeight="1" x14ac:dyDescent="0.25">
      <c r="A16" s="338"/>
      <c r="B16" s="187" t="s">
        <v>495</v>
      </c>
      <c r="C16" s="186" t="s">
        <v>88</v>
      </c>
      <c r="D16" s="210" t="s">
        <v>88</v>
      </c>
      <c r="E16" s="186" t="s">
        <v>88</v>
      </c>
      <c r="F16" s="210" t="s">
        <v>88</v>
      </c>
    </row>
    <row r="17" spans="1:6" s="29" customFormat="1" ht="87" customHeight="1" x14ac:dyDescent="0.25">
      <c r="A17" s="338"/>
      <c r="B17" s="187" t="s">
        <v>472</v>
      </c>
      <c r="C17" s="186" t="s">
        <v>87</v>
      </c>
      <c r="D17" s="211" t="s">
        <v>494</v>
      </c>
      <c r="E17" s="186" t="s">
        <v>87</v>
      </c>
      <c r="F17" s="211" t="s">
        <v>539</v>
      </c>
    </row>
    <row r="18" spans="1:6" s="29" customFormat="1" ht="113.25" customHeight="1" x14ac:dyDescent="0.25">
      <c r="A18" s="338"/>
      <c r="B18" s="173" t="s">
        <v>473</v>
      </c>
      <c r="C18" s="152" t="s">
        <v>87</v>
      </c>
      <c r="D18" s="213" t="s">
        <v>493</v>
      </c>
      <c r="E18" s="152" t="s">
        <v>87</v>
      </c>
      <c r="F18" s="213" t="s">
        <v>540</v>
      </c>
    </row>
    <row r="19" spans="1:6" s="29" customFormat="1" ht="57" customHeight="1" x14ac:dyDescent="0.25">
      <c r="A19" s="338"/>
      <c r="B19" s="173" t="s">
        <v>95</v>
      </c>
      <c r="C19" s="152" t="s">
        <v>88</v>
      </c>
      <c r="D19" s="214" t="s">
        <v>88</v>
      </c>
      <c r="E19" s="152" t="s">
        <v>88</v>
      </c>
      <c r="F19" s="214" t="s">
        <v>88</v>
      </c>
    </row>
    <row r="20" spans="1:6" s="29" customFormat="1" ht="54.75" customHeight="1" x14ac:dyDescent="0.25">
      <c r="A20" s="338"/>
      <c r="B20" s="172" t="s">
        <v>94</v>
      </c>
      <c r="C20" s="57" t="s">
        <v>88</v>
      </c>
      <c r="D20" s="214" t="s">
        <v>88</v>
      </c>
      <c r="E20" s="57" t="s">
        <v>88</v>
      </c>
      <c r="F20" s="214" t="s">
        <v>88</v>
      </c>
    </row>
    <row r="21" spans="1:6" s="29" customFormat="1" ht="54.75" customHeight="1" x14ac:dyDescent="0.25">
      <c r="A21" s="338"/>
      <c r="B21" s="320" t="s">
        <v>496</v>
      </c>
      <c r="C21" s="321" t="s">
        <v>87</v>
      </c>
      <c r="D21" s="223" t="s">
        <v>513</v>
      </c>
      <c r="E21" s="321" t="s">
        <v>87</v>
      </c>
      <c r="F21" s="223" t="s">
        <v>513</v>
      </c>
    </row>
    <row r="22" spans="1:6" s="29" customFormat="1" ht="161.25" customHeight="1" x14ac:dyDescent="0.25">
      <c r="A22" s="339"/>
      <c r="B22" s="175" t="s">
        <v>474</v>
      </c>
      <c r="C22" s="176" t="s">
        <v>88</v>
      </c>
      <c r="D22" s="223" t="s">
        <v>88</v>
      </c>
      <c r="E22" s="176" t="s">
        <v>88</v>
      </c>
      <c r="F22" s="223" t="s">
        <v>88</v>
      </c>
    </row>
    <row r="23" spans="1:6" ht="24.95" customHeight="1" x14ac:dyDescent="0.2">
      <c r="A23" s="83" t="s">
        <v>108</v>
      </c>
      <c r="B23" s="58" t="s">
        <v>53</v>
      </c>
      <c r="C23" s="206"/>
      <c r="D23" s="212"/>
      <c r="E23" s="206"/>
      <c r="F23" s="212"/>
    </row>
    <row r="24" spans="1:6" ht="123.75" customHeight="1" x14ac:dyDescent="0.2">
      <c r="A24" s="337" t="s">
        <v>100</v>
      </c>
      <c r="B24" s="192" t="s">
        <v>478</v>
      </c>
      <c r="C24" s="97" t="s">
        <v>87</v>
      </c>
      <c r="D24" s="218" t="s">
        <v>497</v>
      </c>
      <c r="E24" s="97" t="s">
        <v>87</v>
      </c>
      <c r="F24" s="218" t="s">
        <v>542</v>
      </c>
    </row>
    <row r="25" spans="1:6" ht="87.75" customHeight="1" x14ac:dyDescent="0.2">
      <c r="A25" s="338"/>
      <c r="B25" s="193" t="s">
        <v>475</v>
      </c>
      <c r="C25" s="194" t="s">
        <v>87</v>
      </c>
      <c r="D25" s="216" t="s">
        <v>499</v>
      </c>
      <c r="E25" s="194" t="s">
        <v>87</v>
      </c>
      <c r="F25" s="216" t="s">
        <v>541</v>
      </c>
    </row>
    <row r="26" spans="1:6" ht="409.5" customHeight="1" x14ac:dyDescent="0.2">
      <c r="A26" s="338"/>
      <c r="B26" s="193" t="s">
        <v>476</v>
      </c>
      <c r="C26" s="194" t="s">
        <v>89</v>
      </c>
      <c r="D26" s="217" t="s">
        <v>567</v>
      </c>
      <c r="E26" s="194" t="s">
        <v>89</v>
      </c>
      <c r="F26" s="323" t="s">
        <v>572</v>
      </c>
    </row>
    <row r="27" spans="1:6" ht="109.5" customHeight="1" x14ac:dyDescent="0.2">
      <c r="A27" s="338"/>
      <c r="B27" s="193" t="s">
        <v>543</v>
      </c>
      <c r="C27" s="194" t="s">
        <v>88</v>
      </c>
      <c r="D27" s="216" t="s">
        <v>88</v>
      </c>
      <c r="E27" s="194" t="s">
        <v>87</v>
      </c>
      <c r="F27" s="216" t="s">
        <v>573</v>
      </c>
    </row>
    <row r="28" spans="1:6" ht="106.5" customHeight="1" x14ac:dyDescent="0.2">
      <c r="A28" s="339"/>
      <c r="B28" s="193" t="s">
        <v>479</v>
      </c>
      <c r="C28" s="194" t="s">
        <v>87</v>
      </c>
      <c r="D28" s="217" t="s">
        <v>533</v>
      </c>
      <c r="E28" s="194" t="s">
        <v>89</v>
      </c>
      <c r="F28" s="330" t="s">
        <v>550</v>
      </c>
    </row>
    <row r="29" spans="1:6" ht="94.5" customHeight="1" x14ac:dyDescent="0.2">
      <c r="A29" s="337" t="s">
        <v>101</v>
      </c>
      <c r="B29" s="192" t="s">
        <v>481</v>
      </c>
      <c r="C29" s="97" t="s">
        <v>87</v>
      </c>
      <c r="D29" s="218" t="s">
        <v>498</v>
      </c>
      <c r="E29" s="97" t="s">
        <v>87</v>
      </c>
      <c r="F29" s="218" t="s">
        <v>548</v>
      </c>
    </row>
    <row r="30" spans="1:6" ht="114" customHeight="1" x14ac:dyDescent="0.2">
      <c r="A30" s="338"/>
      <c r="B30" s="193" t="s">
        <v>475</v>
      </c>
      <c r="C30" s="194" t="s">
        <v>87</v>
      </c>
      <c r="D30" s="216" t="s">
        <v>534</v>
      </c>
      <c r="E30" s="194" t="s">
        <v>87</v>
      </c>
      <c r="F30" s="216" t="s">
        <v>549</v>
      </c>
    </row>
    <row r="31" spans="1:6" ht="408.75" customHeight="1" x14ac:dyDescent="0.2">
      <c r="A31" s="338"/>
      <c r="B31" s="193" t="s">
        <v>102</v>
      </c>
      <c r="C31" s="194" t="s">
        <v>89</v>
      </c>
      <c r="D31" s="217" t="s">
        <v>568</v>
      </c>
      <c r="E31" s="194" t="s">
        <v>89</v>
      </c>
      <c r="F31" s="217" t="s">
        <v>574</v>
      </c>
    </row>
    <row r="32" spans="1:6" ht="75.75" customHeight="1" x14ac:dyDescent="0.2">
      <c r="A32" s="338"/>
      <c r="B32" s="193" t="s">
        <v>477</v>
      </c>
      <c r="C32" s="194" t="s">
        <v>88</v>
      </c>
      <c r="D32" s="216" t="s">
        <v>88</v>
      </c>
      <c r="E32" s="194" t="s">
        <v>88</v>
      </c>
      <c r="F32" s="216" t="s">
        <v>88</v>
      </c>
    </row>
    <row r="33" spans="1:6" ht="153.75" customHeight="1" x14ac:dyDescent="0.2">
      <c r="A33" s="338"/>
      <c r="B33" s="193" t="s">
        <v>479</v>
      </c>
      <c r="C33" s="194" t="s">
        <v>87</v>
      </c>
      <c r="D33" s="217" t="s">
        <v>533</v>
      </c>
      <c r="E33" s="194" t="s">
        <v>89</v>
      </c>
      <c r="F33" s="330" t="s">
        <v>551</v>
      </c>
    </row>
    <row r="34" spans="1:6" ht="284.25" customHeight="1" x14ac:dyDescent="0.2">
      <c r="A34" s="337" t="s">
        <v>480</v>
      </c>
      <c r="B34" s="192" t="s">
        <v>486</v>
      </c>
      <c r="C34" s="97" t="s">
        <v>89</v>
      </c>
      <c r="D34" s="218" t="s">
        <v>552</v>
      </c>
      <c r="E34" s="97" t="s">
        <v>89</v>
      </c>
      <c r="F34" s="218" t="s">
        <v>575</v>
      </c>
    </row>
    <row r="35" spans="1:6" ht="127.5" customHeight="1" x14ac:dyDescent="0.2">
      <c r="A35" s="338"/>
      <c r="B35" s="193" t="s">
        <v>482</v>
      </c>
      <c r="C35" s="194" t="s">
        <v>87</v>
      </c>
      <c r="D35" s="216" t="s">
        <v>553</v>
      </c>
      <c r="E35" s="194" t="s">
        <v>87</v>
      </c>
      <c r="F35" s="216" t="s">
        <v>554</v>
      </c>
    </row>
    <row r="36" spans="1:6" ht="409.5" customHeight="1" x14ac:dyDescent="0.2">
      <c r="A36" s="338"/>
      <c r="B36" s="340" t="s">
        <v>483</v>
      </c>
      <c r="C36" s="194" t="s">
        <v>89</v>
      </c>
      <c r="D36" s="217" t="s">
        <v>569</v>
      </c>
      <c r="E36" s="194" t="s">
        <v>89</v>
      </c>
      <c r="F36" s="217" t="s">
        <v>576</v>
      </c>
    </row>
    <row r="37" spans="1:6" ht="408.75" customHeight="1" x14ac:dyDescent="0.2">
      <c r="A37" s="338"/>
      <c r="B37" s="341"/>
      <c r="C37" s="322" t="s">
        <v>89</v>
      </c>
      <c r="D37" s="217" t="s">
        <v>570</v>
      </c>
      <c r="E37" s="322" t="s">
        <v>89</v>
      </c>
      <c r="F37" s="217" t="s">
        <v>577</v>
      </c>
    </row>
    <row r="38" spans="1:6" ht="306.75" customHeight="1" x14ac:dyDescent="0.2">
      <c r="A38" s="338"/>
      <c r="B38" s="193" t="s">
        <v>479</v>
      </c>
      <c r="C38" s="194" t="s">
        <v>87</v>
      </c>
      <c r="D38" s="217" t="s">
        <v>500</v>
      </c>
      <c r="E38" s="194" t="s">
        <v>89</v>
      </c>
      <c r="F38" s="217" t="s">
        <v>555</v>
      </c>
    </row>
    <row r="39" spans="1:6" ht="151.5" customHeight="1" x14ac:dyDescent="0.2">
      <c r="A39" s="337" t="s">
        <v>103</v>
      </c>
      <c r="B39" s="192" t="s">
        <v>487</v>
      </c>
      <c r="C39" s="97" t="s">
        <v>89</v>
      </c>
      <c r="D39" s="218" t="s">
        <v>501</v>
      </c>
      <c r="E39" s="97" t="s">
        <v>87</v>
      </c>
      <c r="F39" s="218" t="s">
        <v>556</v>
      </c>
    </row>
    <row r="40" spans="1:6" ht="71.25" customHeight="1" x14ac:dyDescent="0.2">
      <c r="A40" s="338"/>
      <c r="B40" s="193" t="s">
        <v>484</v>
      </c>
      <c r="C40" s="194" t="s">
        <v>87</v>
      </c>
      <c r="D40" s="216" t="s">
        <v>110</v>
      </c>
      <c r="E40" s="194" t="s">
        <v>87</v>
      </c>
      <c r="F40" s="216" t="s">
        <v>110</v>
      </c>
    </row>
    <row r="41" spans="1:6" ht="408.75" customHeight="1" x14ac:dyDescent="0.2">
      <c r="A41" s="338"/>
      <c r="B41" s="193" t="s">
        <v>485</v>
      </c>
      <c r="C41" s="194" t="s">
        <v>89</v>
      </c>
      <c r="D41" s="217" t="s">
        <v>571</v>
      </c>
      <c r="E41" s="194" t="s">
        <v>89</v>
      </c>
      <c r="F41" s="217" t="s">
        <v>578</v>
      </c>
    </row>
    <row r="42" spans="1:6" ht="118.5" customHeight="1" x14ac:dyDescent="0.2">
      <c r="A42" s="339"/>
      <c r="B42" s="193" t="s">
        <v>479</v>
      </c>
      <c r="C42" s="194" t="s">
        <v>87</v>
      </c>
      <c r="D42" s="217" t="s">
        <v>502</v>
      </c>
      <c r="E42" s="194" t="s">
        <v>87</v>
      </c>
      <c r="F42" s="217" t="s">
        <v>557</v>
      </c>
    </row>
    <row r="43" spans="1:6" ht="24.95" customHeight="1" x14ac:dyDescent="0.2">
      <c r="A43" s="314" t="s">
        <v>503</v>
      </c>
      <c r="B43" s="58" t="s">
        <v>504</v>
      </c>
      <c r="C43" s="206"/>
      <c r="D43" s="212"/>
      <c r="E43" s="206"/>
      <c r="F43" s="212"/>
    </row>
    <row r="44" spans="1:6" ht="366.75" customHeight="1" x14ac:dyDescent="0.2">
      <c r="A44" s="54"/>
      <c r="B44" s="59" t="s">
        <v>505</v>
      </c>
      <c r="C44" s="194" t="s">
        <v>87</v>
      </c>
      <c r="D44" s="216" t="s">
        <v>544</v>
      </c>
      <c r="E44" s="194" t="s">
        <v>89</v>
      </c>
      <c r="F44" s="216" t="s">
        <v>547</v>
      </c>
    </row>
    <row r="45" spans="1:6" ht="24.95" customHeight="1" x14ac:dyDescent="0.2">
      <c r="A45" s="314" t="s">
        <v>506</v>
      </c>
      <c r="B45" s="58" t="s">
        <v>507</v>
      </c>
      <c r="C45" s="206"/>
      <c r="D45" s="212"/>
      <c r="E45" s="206"/>
      <c r="F45" s="212"/>
    </row>
    <row r="46" spans="1:6" ht="90" customHeight="1" x14ac:dyDescent="0.2">
      <c r="A46" s="54"/>
      <c r="B46" s="59" t="s">
        <v>508</v>
      </c>
      <c r="C46" s="322" t="s">
        <v>87</v>
      </c>
      <c r="D46" s="323" t="s">
        <v>546</v>
      </c>
      <c r="E46" s="322" t="s">
        <v>87</v>
      </c>
      <c r="F46" s="323" t="s">
        <v>546</v>
      </c>
    </row>
    <row r="47" spans="1:6" ht="24.95" customHeight="1" x14ac:dyDescent="0.2">
      <c r="A47" s="314" t="s">
        <v>509</v>
      </c>
      <c r="B47" s="58" t="s">
        <v>510</v>
      </c>
      <c r="C47" s="206"/>
      <c r="D47" s="212"/>
      <c r="E47" s="206"/>
      <c r="F47" s="212"/>
    </row>
    <row r="48" spans="1:6" ht="66.75" customHeight="1" x14ac:dyDescent="0.2">
      <c r="A48" s="54"/>
      <c r="B48" s="59" t="s">
        <v>511</v>
      </c>
      <c r="C48" s="194" t="s">
        <v>87</v>
      </c>
      <c r="D48" s="216" t="s">
        <v>512</v>
      </c>
      <c r="E48" s="322" t="s">
        <v>87</v>
      </c>
      <c r="F48" s="323" t="s">
        <v>512</v>
      </c>
    </row>
    <row r="49" spans="1:6" ht="24.95" customHeight="1" x14ac:dyDescent="0.2">
      <c r="A49" s="51" t="s">
        <v>54</v>
      </c>
      <c r="B49" s="58" t="s">
        <v>55</v>
      </c>
      <c r="C49" s="206"/>
      <c r="D49" s="212"/>
      <c r="E49" s="206"/>
      <c r="F49" s="212"/>
    </row>
    <row r="50" spans="1:6" ht="48.75" customHeight="1" x14ac:dyDescent="0.2">
      <c r="A50" s="54"/>
      <c r="B50" s="59" t="s">
        <v>56</v>
      </c>
      <c r="C50" s="50"/>
      <c r="D50" s="215"/>
      <c r="E50" s="50"/>
      <c r="F50" s="215"/>
    </row>
    <row r="51" spans="1:6" ht="32.25" customHeight="1" thickBot="1" x14ac:dyDescent="0.25">
      <c r="A51" s="35"/>
      <c r="B51" s="35"/>
      <c r="C51" s="35"/>
      <c r="D51" s="35"/>
      <c r="E51" s="35"/>
      <c r="F51" s="35"/>
    </row>
    <row r="52" spans="1:6" s="36" customFormat="1" ht="16.5" thickBot="1" x14ac:dyDescent="0.3">
      <c r="A52" s="335" t="s">
        <v>34</v>
      </c>
      <c r="B52" s="336"/>
      <c r="C52" s="333" t="s">
        <v>74</v>
      </c>
      <c r="D52" s="334"/>
      <c r="E52" s="333" t="s">
        <v>74</v>
      </c>
      <c r="F52" s="334"/>
    </row>
    <row r="53" spans="1:6" x14ac:dyDescent="0.2">
      <c r="D53" s="38"/>
    </row>
    <row r="54" spans="1:6" s="42" customFormat="1" ht="15.75" hidden="1" x14ac:dyDescent="0.25">
      <c r="A54" s="60"/>
      <c r="B54" s="61" t="s">
        <v>57</v>
      </c>
      <c r="C54" s="36"/>
      <c r="D54" s="62">
        <f>+D50</f>
        <v>0</v>
      </c>
      <c r="E54" s="60"/>
      <c r="F54" s="62"/>
    </row>
    <row r="55" spans="1:6" s="42" customFormat="1" ht="15.75" hidden="1" x14ac:dyDescent="0.25">
      <c r="A55" s="60"/>
      <c r="B55" s="61" t="s">
        <v>58</v>
      </c>
      <c r="C55" s="36"/>
      <c r="D55" s="64" t="e">
        <f>+ROUND(IF(D54&lt;=VLOOKUP($B$74,formula,2,FALSE),600*(1-((VLOOKUP($B$74,formula,2,FALSE)-D54)/VLOOKUP($B$74,formula,2,FALSE))),600*(1-2*(ABS(VLOOKUP($B$74,formula,2,FALSE)-D54)/VLOOKUP($B$74,formula,2,FALSE)))),3)</f>
        <v>#DIV/0!</v>
      </c>
      <c r="E55" s="64"/>
      <c r="F55" s="64"/>
    </row>
    <row r="56" spans="1:6" s="42" customFormat="1" ht="15.75" hidden="1" x14ac:dyDescent="0.25">
      <c r="A56" s="60"/>
      <c r="B56" s="61" t="s">
        <v>112</v>
      </c>
      <c r="C56" s="36"/>
      <c r="D56" s="60" t="str">
        <f>+'CALIFICACION PERSONAL'!D24</f>
        <v>NO SE ASIGNA PUNTAJE - DEBE ESTAR HABILITADO</v>
      </c>
      <c r="E56" s="60"/>
      <c r="F56" s="60"/>
    </row>
    <row r="57" spans="1:6" s="42" customFormat="1" ht="15.75" hidden="1" x14ac:dyDescent="0.25">
      <c r="A57" s="60"/>
      <c r="B57" s="61" t="s">
        <v>59</v>
      </c>
      <c r="C57" s="36"/>
      <c r="D57" s="65" t="e">
        <f>SUM(D55:D56)</f>
        <v>#DIV/0!</v>
      </c>
      <c r="E57" s="60"/>
      <c r="F57" s="65"/>
    </row>
    <row r="58" spans="1:6" s="42" customFormat="1" ht="18" hidden="1" x14ac:dyDescent="0.25">
      <c r="A58" s="60"/>
      <c r="B58" s="61" t="s">
        <v>60</v>
      </c>
      <c r="C58" s="66"/>
      <c r="D58" s="67"/>
      <c r="E58" s="67"/>
      <c r="F58" s="67"/>
    </row>
    <row r="59" spans="1:6" s="42" customFormat="1" ht="15.75" hidden="1" x14ac:dyDescent="0.25">
      <c r="A59" s="60"/>
      <c r="B59" s="61"/>
      <c r="C59" s="40"/>
      <c r="D59" s="68"/>
      <c r="E59" s="69"/>
      <c r="F59" s="68"/>
    </row>
    <row r="60" spans="1:6" s="42" customFormat="1" ht="18" hidden="1" x14ac:dyDescent="0.25">
      <c r="A60" s="54" t="s">
        <v>61</v>
      </c>
      <c r="B60" s="82">
        <v>7067912240</v>
      </c>
      <c r="C60" s="40"/>
      <c r="D60" s="40"/>
      <c r="E60" s="69"/>
      <c r="F60" s="69"/>
    </row>
    <row r="61" spans="1:6" s="42" customFormat="1" ht="15.75" hidden="1" x14ac:dyDescent="0.25">
      <c r="A61" s="37"/>
      <c r="B61" s="71"/>
      <c r="C61" s="40"/>
      <c r="D61" s="40"/>
      <c r="E61" s="69"/>
      <c r="F61" s="69"/>
    </row>
    <row r="62" spans="1:6" s="42" customFormat="1" ht="18" hidden="1" x14ac:dyDescent="0.25">
      <c r="A62" s="54" t="s">
        <v>68</v>
      </c>
      <c r="B62" s="85">
        <f>+MAX(C54:F54)</f>
        <v>0</v>
      </c>
      <c r="C62" s="40"/>
      <c r="D62" s="40"/>
      <c r="E62" s="69"/>
      <c r="F62" s="69"/>
    </row>
    <row r="63" spans="1:6" s="42" customFormat="1" ht="15.75" hidden="1" x14ac:dyDescent="0.25">
      <c r="A63" s="37"/>
      <c r="B63" s="71"/>
      <c r="C63" s="40"/>
      <c r="D63" s="40"/>
      <c r="E63" s="69"/>
      <c r="F63" s="69"/>
    </row>
    <row r="64" spans="1:6" s="42" customFormat="1" ht="15.75" hidden="1" x14ac:dyDescent="0.25">
      <c r="A64" s="54" t="s">
        <v>62</v>
      </c>
      <c r="B64" s="72" t="s">
        <v>63</v>
      </c>
      <c r="C64" s="40"/>
      <c r="D64" s="63"/>
      <c r="E64" s="69"/>
      <c r="F64" s="69"/>
    </row>
    <row r="65" spans="1:6" s="42" customFormat="1" ht="18" hidden="1" x14ac:dyDescent="0.25">
      <c r="A65" s="54">
        <v>1</v>
      </c>
      <c r="B65" s="73">
        <f>+AVERAGE(D54:F54)</f>
        <v>0</v>
      </c>
      <c r="C65" s="40"/>
      <c r="D65" s="40"/>
      <c r="E65" s="69"/>
      <c r="F65" s="69"/>
    </row>
    <row r="66" spans="1:6" s="42" customFormat="1" ht="18" hidden="1" x14ac:dyDescent="0.25">
      <c r="A66" s="54">
        <v>2</v>
      </c>
      <c r="B66" s="73">
        <f>+(B65+B62)/2</f>
        <v>0</v>
      </c>
      <c r="C66" s="40"/>
      <c r="D66" s="40"/>
      <c r="E66" s="69"/>
      <c r="F66" s="69"/>
    </row>
    <row r="67" spans="1:6" s="42" customFormat="1" ht="18" hidden="1" x14ac:dyDescent="0.25">
      <c r="A67" s="54">
        <v>3</v>
      </c>
      <c r="B67" s="73" t="e">
        <f>+GEOMEAN(D54:F54,B60)</f>
        <v>#NUM!</v>
      </c>
      <c r="C67" s="69"/>
      <c r="D67" s="40"/>
      <c r="E67" s="40"/>
      <c r="F67" s="40"/>
    </row>
    <row r="68" spans="1:6" s="42" customFormat="1" ht="15.75" hidden="1" x14ac:dyDescent="0.25">
      <c r="A68" s="183"/>
      <c r="B68" s="71"/>
      <c r="C68" s="69"/>
      <c r="D68" s="40"/>
      <c r="E68" s="40"/>
      <c r="F68" s="40"/>
    </row>
    <row r="69" spans="1:6" s="42" customFormat="1" ht="18" hidden="1" x14ac:dyDescent="0.25">
      <c r="A69" s="54" t="s">
        <v>64</v>
      </c>
      <c r="B69" s="74">
        <f>+COUNT(C54:F54)</f>
        <v>1</v>
      </c>
      <c r="C69" s="69"/>
      <c r="D69" s="40"/>
      <c r="E69" s="40"/>
      <c r="F69" s="69"/>
    </row>
    <row r="70" spans="1:6" s="42" customFormat="1" ht="18" hidden="1" x14ac:dyDescent="0.25">
      <c r="A70" s="54" t="s">
        <v>65</v>
      </c>
      <c r="B70" s="75">
        <f>+IF(AND(1&lt;=B69,B69&lt;=3),1,IF(AND(4&lt;=B69,B69&lt;=6),2,IF(AND(7&lt;=B69,B69&lt;=10),3,"NO APLICA")))</f>
        <v>1</v>
      </c>
      <c r="C70" s="69"/>
      <c r="D70" s="40"/>
      <c r="E70" s="40"/>
      <c r="F70" s="69"/>
    </row>
    <row r="71" spans="1:6" s="42" customFormat="1" ht="18" hidden="1" x14ac:dyDescent="0.25">
      <c r="A71" s="37"/>
      <c r="B71" s="76"/>
      <c r="C71" s="69"/>
      <c r="D71" s="40"/>
      <c r="E71" s="40"/>
      <c r="F71" s="69"/>
    </row>
    <row r="72" spans="1:6" s="42" customFormat="1" ht="18" hidden="1" x14ac:dyDescent="0.25">
      <c r="A72" s="54" t="s">
        <v>66</v>
      </c>
      <c r="B72" s="77">
        <v>3633.42</v>
      </c>
      <c r="C72" s="69"/>
      <c r="D72" s="40"/>
      <c r="E72" s="40"/>
      <c r="F72" s="69"/>
    </row>
    <row r="73" spans="1:6" s="42" customFormat="1" ht="18" hidden="1" x14ac:dyDescent="0.25">
      <c r="A73" s="54" t="s">
        <v>67</v>
      </c>
      <c r="B73" s="78">
        <f>+MOD(B72,INT(B72))</f>
        <v>0.42000000000007276</v>
      </c>
      <c r="C73" s="69"/>
      <c r="D73" s="40"/>
      <c r="E73" s="40"/>
      <c r="F73" s="69"/>
    </row>
    <row r="74" spans="1:6" s="42" customFormat="1" ht="18" hidden="1" x14ac:dyDescent="0.25">
      <c r="A74" s="54" t="s">
        <v>62</v>
      </c>
      <c r="B74" s="84">
        <f>+IF(AND(0&lt;=B73,B73&lt;=0.33),1,IF(AND(0.34&lt;=B73,B73&lt;=0.66),2,IF(AND(0.67&lt;=B73,B73&lt;=0.99),3,"NO APLICA")))</f>
        <v>2</v>
      </c>
      <c r="C74" s="69"/>
      <c r="D74" s="40"/>
      <c r="E74" s="40"/>
      <c r="F74" s="69"/>
    </row>
    <row r="75" spans="1:6" x14ac:dyDescent="0.2">
      <c r="D75" s="38"/>
    </row>
    <row r="76" spans="1:6" x14ac:dyDescent="0.2">
      <c r="C76" s="38"/>
      <c r="E76" s="39"/>
    </row>
    <row r="77" spans="1:6" ht="15.75" x14ac:dyDescent="0.2">
      <c r="B77" s="31" t="s">
        <v>35</v>
      </c>
      <c r="C77" s="38"/>
      <c r="E77" s="39"/>
    </row>
    <row r="78" spans="1:6" x14ac:dyDescent="0.2">
      <c r="C78" s="38"/>
      <c r="E78" s="39"/>
    </row>
    <row r="79" spans="1:6" x14ac:dyDescent="0.2">
      <c r="C79" s="38"/>
      <c r="E79" s="39"/>
    </row>
    <row r="80" spans="1:6" x14ac:dyDescent="0.2">
      <c r="C80" s="38"/>
      <c r="E80" s="39"/>
    </row>
    <row r="81" spans="2:6" ht="15.75" x14ac:dyDescent="0.2">
      <c r="B81" s="40"/>
      <c r="E81" s="39"/>
    </row>
    <row r="82" spans="2:6" ht="15.75" x14ac:dyDescent="0.2">
      <c r="B82" s="41" t="s">
        <v>36</v>
      </c>
      <c r="C82" s="38"/>
      <c r="E82" s="39"/>
    </row>
    <row r="83" spans="2:6" ht="15.75" x14ac:dyDescent="0.25">
      <c r="B83" s="42" t="s">
        <v>91</v>
      </c>
      <c r="C83" s="38"/>
      <c r="E83" s="39"/>
    </row>
    <row r="84" spans="2:6" ht="15.75" x14ac:dyDescent="0.25">
      <c r="B84" s="42"/>
      <c r="C84" s="38"/>
      <c r="E84" s="39"/>
    </row>
    <row r="85" spans="2:6" ht="15.75" x14ac:dyDescent="0.25">
      <c r="B85" s="42"/>
      <c r="C85" s="38"/>
      <c r="E85" s="39"/>
    </row>
    <row r="86" spans="2:6" ht="15.75" x14ac:dyDescent="0.25">
      <c r="B86" s="42"/>
      <c r="C86" s="38"/>
      <c r="E86" s="39"/>
    </row>
    <row r="87" spans="2:6" ht="15.75" x14ac:dyDescent="0.2">
      <c r="B87" s="41" t="s">
        <v>545</v>
      </c>
      <c r="C87" s="38"/>
      <c r="E87" s="39"/>
    </row>
    <row r="88" spans="2:6" ht="15.75" x14ac:dyDescent="0.25">
      <c r="B88" s="42" t="s">
        <v>91</v>
      </c>
      <c r="C88" s="38"/>
      <c r="E88" s="39"/>
    </row>
    <row r="89" spans="2:6" x14ac:dyDescent="0.2">
      <c r="C89" s="38"/>
      <c r="E89" s="39"/>
    </row>
    <row r="90" spans="2:6" x14ac:dyDescent="0.2">
      <c r="C90" s="38"/>
      <c r="E90" s="39"/>
    </row>
    <row r="91" spans="2:6" x14ac:dyDescent="0.2">
      <c r="C91" s="38"/>
      <c r="E91" s="39"/>
    </row>
    <row r="92" spans="2:6" x14ac:dyDescent="0.2">
      <c r="C92" s="38"/>
      <c r="E92" s="39"/>
    </row>
    <row r="93" spans="2:6" ht="15.75" x14ac:dyDescent="0.2">
      <c r="B93" s="41" t="s">
        <v>37</v>
      </c>
      <c r="D93" s="41"/>
      <c r="E93" s="41"/>
      <c r="F93" s="41"/>
    </row>
    <row r="94" spans="2:6" ht="15.75" x14ac:dyDescent="0.25">
      <c r="B94" s="42" t="s">
        <v>38</v>
      </c>
      <c r="D94" s="43"/>
      <c r="E94" s="43"/>
      <c r="F94" s="42"/>
    </row>
    <row r="95" spans="2:6" ht="15.75" x14ac:dyDescent="0.25">
      <c r="B95" s="42" t="s">
        <v>39</v>
      </c>
      <c r="D95" s="43"/>
      <c r="E95" s="43"/>
      <c r="F95" s="42"/>
    </row>
    <row r="96" spans="2:6" ht="14.25" customHeight="1" x14ac:dyDescent="0.25">
      <c r="B96" s="42"/>
      <c r="C96" s="43"/>
      <c r="D96" s="43"/>
      <c r="E96" s="42"/>
      <c r="F96" s="42"/>
    </row>
    <row r="101" spans="1:4" s="38" customFormat="1" x14ac:dyDescent="0.25">
      <c r="A101" s="37"/>
      <c r="C101" s="39"/>
      <c r="D101" s="39"/>
    </row>
    <row r="102" spans="1:4" s="38" customFormat="1" x14ac:dyDescent="0.25">
      <c r="A102" s="37"/>
      <c r="C102" s="39"/>
      <c r="D102" s="39"/>
    </row>
    <row r="103" spans="1:4" s="38" customFormat="1" x14ac:dyDescent="0.25">
      <c r="A103" s="37"/>
      <c r="C103" s="39"/>
      <c r="D103" s="39"/>
    </row>
    <row r="104" spans="1:4" s="38" customFormat="1" x14ac:dyDescent="0.25">
      <c r="A104" s="37"/>
      <c r="C104" s="39"/>
      <c r="D104" s="39"/>
    </row>
    <row r="105" spans="1:4" s="38" customFormat="1" x14ac:dyDescent="0.25">
      <c r="A105" s="37"/>
      <c r="C105" s="39"/>
      <c r="D105" s="39"/>
    </row>
  </sheetData>
  <mergeCells count="22">
    <mergeCell ref="A6:B6"/>
    <mergeCell ref="A1:B1"/>
    <mergeCell ref="A2:B2"/>
    <mergeCell ref="A3:B3"/>
    <mergeCell ref="A4:B4"/>
    <mergeCell ref="A5:B5"/>
    <mergeCell ref="A7:B7"/>
    <mergeCell ref="A9:A11"/>
    <mergeCell ref="B9:B10"/>
    <mergeCell ref="C9:D9"/>
    <mergeCell ref="A14:A22"/>
    <mergeCell ref="E9:F9"/>
    <mergeCell ref="C10:D10"/>
    <mergeCell ref="E10:F10"/>
    <mergeCell ref="E52:F52"/>
    <mergeCell ref="A52:B52"/>
    <mergeCell ref="C52:D52"/>
    <mergeCell ref="A24:A28"/>
    <mergeCell ref="A29:A33"/>
    <mergeCell ref="A34:A38"/>
    <mergeCell ref="A39:A42"/>
    <mergeCell ref="B36:B37"/>
  </mergeCells>
  <conditionalFormatting sqref="D26:D28 C25:D25 E26:E33 C26:C33 C17:D17 C18:F18 C14:F16 C19:D20 C21:F22 F27:F28">
    <cfRule type="cellIs" dxfId="134" priority="714" operator="equal">
      <formula>"NO"</formula>
    </cfRule>
  </conditionalFormatting>
  <conditionalFormatting sqref="C52:D52">
    <cfRule type="cellIs" dxfId="133" priority="713" operator="equal">
      <formula>"NO HABIL"</formula>
    </cfRule>
  </conditionalFormatting>
  <conditionalFormatting sqref="E50">
    <cfRule type="cellIs" dxfId="132" priority="700" operator="equal">
      <formula>"NO"</formula>
    </cfRule>
  </conditionalFormatting>
  <conditionalFormatting sqref="C23:F23">
    <cfRule type="cellIs" dxfId="131" priority="708" operator="equal">
      <formula>"NO"</formula>
    </cfRule>
  </conditionalFormatting>
  <conditionalFormatting sqref="C50">
    <cfRule type="cellIs" dxfId="130" priority="707" operator="equal">
      <formula>"NO"</formula>
    </cfRule>
  </conditionalFormatting>
  <conditionalFormatting sqref="C49:F49">
    <cfRule type="cellIs" dxfId="129" priority="706" operator="equal">
      <formula>"NO"</formula>
    </cfRule>
  </conditionalFormatting>
  <conditionalFormatting sqref="D50">
    <cfRule type="cellIs" dxfId="128" priority="701" operator="equal">
      <formula>"NO"</formula>
    </cfRule>
  </conditionalFormatting>
  <conditionalFormatting sqref="C58 E58:F58">
    <cfRule type="cellIs" dxfId="127" priority="685" operator="equal">
      <formula>1</formula>
    </cfRule>
  </conditionalFormatting>
  <conditionalFormatting sqref="E52:F52">
    <cfRule type="cellIs" dxfId="126" priority="384" operator="equal">
      <formula>"NO HABIL"</formula>
    </cfRule>
  </conditionalFormatting>
  <conditionalFormatting sqref="F50">
    <cfRule type="cellIs" dxfId="125" priority="272" operator="equal">
      <formula>"NO"</formula>
    </cfRule>
  </conditionalFormatting>
  <conditionalFormatting sqref="C39:C42">
    <cfRule type="cellIs" dxfId="124" priority="249" operator="equal">
      <formula>"NO"</formula>
    </cfRule>
  </conditionalFormatting>
  <conditionalFormatting sqref="C34:C38">
    <cfRule type="cellIs" dxfId="123" priority="250" operator="equal">
      <formula>"NO"</formula>
    </cfRule>
  </conditionalFormatting>
  <conditionalFormatting sqref="C24">
    <cfRule type="cellIs" dxfId="122" priority="251" operator="equal">
      <formula>"NO"</formula>
    </cfRule>
  </conditionalFormatting>
  <conditionalFormatting sqref="E24:E25">
    <cfRule type="cellIs" dxfId="121" priority="240" operator="equal">
      <formula>"NO"</formula>
    </cfRule>
  </conditionalFormatting>
  <conditionalFormatting sqref="E34:E38">
    <cfRule type="cellIs" dxfId="120" priority="239" operator="equal">
      <formula>"NO"</formula>
    </cfRule>
  </conditionalFormatting>
  <conditionalFormatting sqref="D24">
    <cfRule type="cellIs" dxfId="119" priority="159" operator="equal">
      <formula>"NO"</formula>
    </cfRule>
  </conditionalFormatting>
  <conditionalFormatting sqref="D29 D32">
    <cfRule type="cellIs" dxfId="118" priority="156" operator="equal">
      <formula>"NO"</formula>
    </cfRule>
  </conditionalFormatting>
  <conditionalFormatting sqref="D34">
    <cfRule type="cellIs" dxfId="117" priority="155" operator="equal">
      <formula>"NO"</formula>
    </cfRule>
  </conditionalFormatting>
  <conditionalFormatting sqref="D39">
    <cfRule type="cellIs" dxfId="116" priority="154" operator="equal">
      <formula>"NO"</formula>
    </cfRule>
  </conditionalFormatting>
  <conditionalFormatting sqref="F32">
    <cfRule type="cellIs" dxfId="115" priority="152" operator="equal">
      <formula>"NO"</formula>
    </cfRule>
  </conditionalFormatting>
  <conditionalFormatting sqref="E39:E42">
    <cfRule type="cellIs" dxfId="114" priority="149" operator="equal">
      <formula>"NO"</formula>
    </cfRule>
  </conditionalFormatting>
  <conditionalFormatting sqref="D58">
    <cfRule type="cellIs" dxfId="113" priority="143" operator="equal">
      <formula>1</formula>
    </cfRule>
  </conditionalFormatting>
  <conditionalFormatting sqref="D35">
    <cfRule type="cellIs" dxfId="112" priority="114" operator="equal">
      <formula>"NO"</formula>
    </cfRule>
  </conditionalFormatting>
  <conditionalFormatting sqref="D30">
    <cfRule type="cellIs" dxfId="111" priority="117" operator="equal">
      <formula>"NO"</formula>
    </cfRule>
  </conditionalFormatting>
  <conditionalFormatting sqref="D40">
    <cfRule type="cellIs" dxfId="110" priority="111" operator="equal">
      <formula>"NO"</formula>
    </cfRule>
  </conditionalFormatting>
  <conditionalFormatting sqref="F33">
    <cfRule type="cellIs" dxfId="109" priority="60" operator="equal">
      <formula>"NO"</formula>
    </cfRule>
  </conditionalFormatting>
  <conditionalFormatting sqref="D41">
    <cfRule type="cellIs" dxfId="108" priority="48" operator="equal">
      <formula>"NO"</formula>
    </cfRule>
  </conditionalFormatting>
  <conditionalFormatting sqref="D31">
    <cfRule type="cellIs" dxfId="107" priority="52" operator="equal">
      <formula>"NO"</formula>
    </cfRule>
  </conditionalFormatting>
  <conditionalFormatting sqref="D36:D37">
    <cfRule type="cellIs" dxfId="106" priority="50" operator="equal">
      <formula>"NO"</formula>
    </cfRule>
  </conditionalFormatting>
  <conditionalFormatting sqref="D33">
    <cfRule type="cellIs" dxfId="105" priority="51" operator="equal">
      <formula>"NO"</formula>
    </cfRule>
  </conditionalFormatting>
  <conditionalFormatting sqref="D42">
    <cfRule type="cellIs" dxfId="104" priority="47" operator="equal">
      <formula>"NO"</formula>
    </cfRule>
  </conditionalFormatting>
  <conditionalFormatting sqref="D38">
    <cfRule type="cellIs" dxfId="103" priority="49" operator="equal">
      <formula>"NO"</formula>
    </cfRule>
  </conditionalFormatting>
  <conditionalFormatting sqref="C44">
    <cfRule type="cellIs" dxfId="102" priority="38" operator="equal">
      <formula>"NO"</formula>
    </cfRule>
  </conditionalFormatting>
  <conditionalFormatting sqref="F44">
    <cfRule type="cellIs" dxfId="101" priority="35" operator="equal">
      <formula>"NO"</formula>
    </cfRule>
  </conditionalFormatting>
  <conditionalFormatting sqref="D44">
    <cfRule type="cellIs" dxfId="100" priority="37" operator="equal">
      <formula>"NO"</formula>
    </cfRule>
  </conditionalFormatting>
  <conditionalFormatting sqref="C43:F43">
    <cfRule type="cellIs" dxfId="99" priority="45" operator="equal">
      <formula>"NO"</formula>
    </cfRule>
  </conditionalFormatting>
  <conditionalFormatting sqref="C45:F45">
    <cfRule type="cellIs" dxfId="98" priority="34" operator="equal">
      <formula>"NO"</formula>
    </cfRule>
  </conditionalFormatting>
  <conditionalFormatting sqref="E44">
    <cfRule type="cellIs" dxfId="97" priority="36" operator="equal">
      <formula>"NO"</formula>
    </cfRule>
  </conditionalFormatting>
  <conditionalFormatting sqref="C47:F47">
    <cfRule type="cellIs" dxfId="96" priority="29" operator="equal">
      <formula>"NO"</formula>
    </cfRule>
  </conditionalFormatting>
  <conditionalFormatting sqref="C48">
    <cfRule type="cellIs" dxfId="95" priority="28" operator="equal">
      <formula>"NO"</formula>
    </cfRule>
  </conditionalFormatting>
  <conditionalFormatting sqref="D48">
    <cfRule type="cellIs" dxfId="94" priority="27" operator="equal">
      <formula>"NO"</formula>
    </cfRule>
  </conditionalFormatting>
  <conditionalFormatting sqref="E17:F17">
    <cfRule type="cellIs" dxfId="93" priority="24" operator="equal">
      <formula>"NO"</formula>
    </cfRule>
  </conditionalFormatting>
  <conditionalFormatting sqref="E19:F20">
    <cfRule type="cellIs" dxfId="92" priority="23" operator="equal">
      <formula>"NO"</formula>
    </cfRule>
  </conditionalFormatting>
  <conditionalFormatting sqref="F25">
    <cfRule type="cellIs" dxfId="91" priority="22" operator="equal">
      <formula>"NO"</formula>
    </cfRule>
  </conditionalFormatting>
  <conditionalFormatting sqref="F24">
    <cfRule type="cellIs" dxfId="90" priority="21" operator="equal">
      <formula>"NO"</formula>
    </cfRule>
  </conditionalFormatting>
  <conditionalFormatting sqref="C46">
    <cfRule type="cellIs" dxfId="89" priority="20" operator="equal">
      <formula>"NO"</formula>
    </cfRule>
  </conditionalFormatting>
  <conditionalFormatting sqref="D46">
    <cfRule type="cellIs" dxfId="88" priority="19" operator="equal">
      <formula>"NO"</formula>
    </cfRule>
  </conditionalFormatting>
  <conditionalFormatting sqref="E46">
    <cfRule type="cellIs" dxfId="87" priority="18" operator="equal">
      <formula>"NO"</formula>
    </cfRule>
  </conditionalFormatting>
  <conditionalFormatting sqref="F46">
    <cfRule type="cellIs" dxfId="86" priority="17" operator="equal">
      <formula>"NO"</formula>
    </cfRule>
  </conditionalFormatting>
  <conditionalFormatting sqref="E48">
    <cfRule type="cellIs" dxfId="85" priority="16" operator="equal">
      <formula>"NO"</formula>
    </cfRule>
  </conditionalFormatting>
  <conditionalFormatting sqref="F48">
    <cfRule type="cellIs" dxfId="84" priority="15" operator="equal">
      <formula>"NO"</formula>
    </cfRule>
  </conditionalFormatting>
  <conditionalFormatting sqref="F29">
    <cfRule type="cellIs" dxfId="83" priority="14" operator="equal">
      <formula>"NO"</formula>
    </cfRule>
  </conditionalFormatting>
  <conditionalFormatting sqref="F30">
    <cfRule type="cellIs" dxfId="82" priority="13" operator="equal">
      <formula>"NO"</formula>
    </cfRule>
  </conditionalFormatting>
  <conditionalFormatting sqref="F31">
    <cfRule type="cellIs" dxfId="81" priority="12" operator="equal">
      <formula>"NO"</formula>
    </cfRule>
  </conditionalFormatting>
  <conditionalFormatting sqref="F34">
    <cfRule type="cellIs" dxfId="80" priority="11" operator="equal">
      <formula>"NO"</formula>
    </cfRule>
  </conditionalFormatting>
  <conditionalFormatting sqref="F35">
    <cfRule type="cellIs" dxfId="79" priority="10" operator="equal">
      <formula>"NO"</formula>
    </cfRule>
  </conditionalFormatting>
  <conditionalFormatting sqref="F36">
    <cfRule type="cellIs" dxfId="78" priority="9" operator="equal">
      <formula>"NO"</formula>
    </cfRule>
  </conditionalFormatting>
  <conditionalFormatting sqref="F37">
    <cfRule type="cellIs" dxfId="77" priority="7" operator="equal">
      <formula>"NO"</formula>
    </cfRule>
  </conditionalFormatting>
  <conditionalFormatting sqref="F38">
    <cfRule type="cellIs" dxfId="76" priority="6" operator="equal">
      <formula>"NO"</formula>
    </cfRule>
  </conditionalFormatting>
  <conditionalFormatting sqref="F39">
    <cfRule type="cellIs" dxfId="75" priority="5" operator="equal">
      <formula>"NO"</formula>
    </cfRule>
  </conditionalFormatting>
  <conditionalFormatting sqref="F40">
    <cfRule type="cellIs" dxfId="74" priority="4" operator="equal">
      <formula>"NO"</formula>
    </cfRule>
  </conditionalFormatting>
  <conditionalFormatting sqref="F41">
    <cfRule type="cellIs" dxfId="73" priority="3" operator="equal">
      <formula>"NO"</formula>
    </cfRule>
  </conditionalFormatting>
  <conditionalFormatting sqref="F42">
    <cfRule type="cellIs" dxfId="72" priority="2" operator="equal">
      <formula>"NO"</formula>
    </cfRule>
  </conditionalFormatting>
  <conditionalFormatting sqref="F26">
    <cfRule type="cellIs" dxfId="71" priority="1" operator="equal">
      <formula>"NO"</formula>
    </cfRule>
  </conditionalFormatting>
  <pageMargins left="0.47244094488188981" right="0.47244094488188981" top="0.59055118110236227" bottom="0.59055118110236227" header="0.23622047244094491" footer="0.31496062992125984"/>
  <pageSetup scale="28"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11"/>
  <sheetViews>
    <sheetView view="pageBreakPreview" zoomScale="90" zoomScaleNormal="90" zoomScaleSheetLayoutView="90" workbookViewId="0">
      <pane xSplit="5" ySplit="3" topLeftCell="F43" activePane="bottomRight" state="frozen"/>
      <selection pane="topRight" activeCell="F1" sqref="F1"/>
      <selection pane="bottomLeft" activeCell="A4" sqref="A4"/>
      <selection pane="bottomRight" activeCell="K15" sqref="K15"/>
    </sheetView>
  </sheetViews>
  <sheetFormatPr baseColWidth="10" defaultRowHeight="15" x14ac:dyDescent="0.25"/>
  <cols>
    <col min="1" max="2" width="20.7109375" style="2" customWidth="1"/>
    <col min="3" max="3" width="2.7109375" style="2" customWidth="1"/>
    <col min="4" max="4" width="20.7109375" style="2" customWidth="1"/>
    <col min="5" max="5" width="2.7109375" style="2" customWidth="1"/>
    <col min="6" max="6" width="8.7109375" style="2" customWidth="1"/>
    <col min="7" max="7" width="22.5703125" style="2" customWidth="1"/>
    <col min="8" max="8" width="20.7109375" style="2" customWidth="1"/>
    <col min="9" max="9" width="3.28515625" customWidth="1"/>
    <col min="10" max="10" width="8.7109375" style="2" customWidth="1"/>
    <col min="11" max="12" width="20.7109375" style="2" customWidth="1"/>
    <col min="13" max="13" width="3.28515625" customWidth="1"/>
  </cols>
  <sheetData>
    <row r="1" spans="1:12" x14ac:dyDescent="0.25">
      <c r="A1" s="349" t="s">
        <v>16</v>
      </c>
      <c r="B1" s="349"/>
      <c r="C1" s="3"/>
      <c r="D1" s="4" t="s">
        <v>17</v>
      </c>
      <c r="E1" s="3"/>
      <c r="F1" s="3"/>
      <c r="G1" s="86">
        <v>1</v>
      </c>
      <c r="H1" s="3"/>
      <c r="J1" s="3"/>
      <c r="K1" s="86">
        <v>2</v>
      </c>
      <c r="L1" s="3"/>
    </row>
    <row r="2" spans="1:12" ht="25.5" x14ac:dyDescent="0.25">
      <c r="A2" s="349"/>
      <c r="B2" s="349"/>
      <c r="C2" s="5"/>
      <c r="D2" s="6" t="s">
        <v>490</v>
      </c>
      <c r="E2" s="5"/>
      <c r="F2" s="5"/>
      <c r="G2" s="87" t="str">
        <f>'VERIFICACIÓN TÉCNICA'!C10</f>
        <v>ALCALA SAS</v>
      </c>
      <c r="H2" s="5"/>
      <c r="J2" s="5"/>
      <c r="K2" s="87" t="str">
        <f>'VERIFICACIÓN TÉCNICA'!E10</f>
        <v>POLIOBRAS SAS</v>
      </c>
      <c r="L2" s="5"/>
    </row>
    <row r="3" spans="1:12" x14ac:dyDescent="0.25">
      <c r="C3" s="7"/>
      <c r="E3" s="7"/>
      <c r="F3" s="7"/>
      <c r="G3" s="8"/>
      <c r="H3" s="7"/>
      <c r="J3" s="7"/>
      <c r="K3" s="8"/>
      <c r="L3" s="7"/>
    </row>
    <row r="4" spans="1:12" s="157" customFormat="1" x14ac:dyDescent="0.25">
      <c r="A4" s="350" t="s">
        <v>18</v>
      </c>
      <c r="B4" s="351"/>
      <c r="C4" s="153"/>
      <c r="D4" s="171">
        <v>624417987</v>
      </c>
      <c r="E4" s="153"/>
      <c r="F4" s="159" t="s">
        <v>20</v>
      </c>
      <c r="G4" s="160">
        <f>SUM(G5:G7)</f>
        <v>2674720617</v>
      </c>
      <c r="H4" s="161" t="str">
        <f>+IF(G4&gt;=$D4,"CUMPLE","NO CUMPLE")</f>
        <v>CUMPLE</v>
      </c>
      <c r="J4" s="159" t="s">
        <v>20</v>
      </c>
      <c r="K4" s="160">
        <f>SUM(K5:K7)</f>
        <v>881805496</v>
      </c>
      <c r="L4" s="161" t="str">
        <f>+IF(K4&gt;=$D4,"CUMPLE","NO CUMPLE")</f>
        <v>CUMPLE</v>
      </c>
    </row>
    <row r="5" spans="1:12" x14ac:dyDescent="0.25">
      <c r="A5" s="162"/>
      <c r="B5" s="163"/>
      <c r="D5" s="164"/>
      <c r="F5" s="46" t="s">
        <v>19</v>
      </c>
      <c r="G5" s="48">
        <f>+SUMIF(F$19:F$54,F5,G$19:G$54)</f>
        <v>2674720617</v>
      </c>
      <c r="H5" s="8"/>
      <c r="J5" s="46" t="s">
        <v>19</v>
      </c>
      <c r="K5" s="48">
        <f>+SUMIF(J$19:J$54,J5,K$19:K$54)</f>
        <v>881805496</v>
      </c>
      <c r="L5" s="8"/>
    </row>
    <row r="6" spans="1:12" x14ac:dyDescent="0.25">
      <c r="A6" s="165"/>
      <c r="B6" s="165"/>
      <c r="D6" s="166"/>
      <c r="F6" s="46"/>
      <c r="G6" s="48">
        <f>+SUMIF(F$19:F$54,F6,G$19:G$54)</f>
        <v>0</v>
      </c>
      <c r="H6" s="8"/>
      <c r="J6" s="46"/>
      <c r="K6" s="48">
        <f>+SUMIF(J$19:J$54,J6,K$19:K$54)</f>
        <v>0</v>
      </c>
      <c r="L6" s="8"/>
    </row>
    <row r="7" spans="1:12" x14ac:dyDescent="0.25">
      <c r="A7" s="165"/>
      <c r="B7" s="165"/>
      <c r="D7" s="166"/>
      <c r="F7" s="46"/>
      <c r="G7" s="48">
        <f>+SUMIF(F$19:F$54,F7,G$19:G$54)</f>
        <v>0</v>
      </c>
      <c r="H7" s="226"/>
      <c r="J7" s="46"/>
      <c r="K7" s="48">
        <f>+SUMIF(J$19:J$54,J7,K$19:K$54)</f>
        <v>0</v>
      </c>
      <c r="L7" s="226"/>
    </row>
    <row r="8" spans="1:12" x14ac:dyDescent="0.25">
      <c r="A8" s="9"/>
      <c r="B8" s="9"/>
      <c r="D8" s="45"/>
      <c r="G8" s="45"/>
      <c r="H8" s="8"/>
      <c r="K8" s="45"/>
      <c r="L8" s="8"/>
    </row>
    <row r="9" spans="1:12" x14ac:dyDescent="0.25">
      <c r="A9" s="357" t="s">
        <v>85</v>
      </c>
      <c r="B9" s="358"/>
      <c r="D9" s="363">
        <v>0.3</v>
      </c>
      <c r="F9" s="46" t="s">
        <v>19</v>
      </c>
      <c r="G9" s="47">
        <v>1</v>
      </c>
      <c r="H9" s="8"/>
      <c r="J9" s="46" t="s">
        <v>19</v>
      </c>
      <c r="K9" s="47">
        <v>1</v>
      </c>
      <c r="L9" s="8"/>
    </row>
    <row r="10" spans="1:12" x14ac:dyDescent="0.25">
      <c r="A10" s="359"/>
      <c r="B10" s="360"/>
      <c r="D10" s="364"/>
      <c r="F10" s="46"/>
      <c r="G10" s="47"/>
      <c r="H10" s="8"/>
      <c r="J10" s="46"/>
      <c r="K10" s="47"/>
      <c r="L10" s="8"/>
    </row>
    <row r="11" spans="1:12" x14ac:dyDescent="0.25">
      <c r="A11" s="361"/>
      <c r="B11" s="362"/>
      <c r="D11" s="365"/>
      <c r="F11" s="46"/>
      <c r="G11" s="47"/>
      <c r="H11" s="8"/>
      <c r="J11" s="46"/>
      <c r="K11" s="47"/>
      <c r="L11" s="8"/>
    </row>
    <row r="12" spans="1:12" x14ac:dyDescent="0.25">
      <c r="A12" s="9"/>
      <c r="B12" s="9"/>
      <c r="D12" s="45"/>
      <c r="G12" s="45"/>
      <c r="H12" s="8"/>
      <c r="K12" s="45"/>
      <c r="L12" s="8"/>
    </row>
    <row r="13" spans="1:12" s="184" customFormat="1" ht="30.75" customHeight="1" x14ac:dyDescent="0.25">
      <c r="A13" s="355" t="s">
        <v>99</v>
      </c>
      <c r="B13" s="356"/>
      <c r="C13" s="188"/>
      <c r="D13" s="191">
        <v>0.4</v>
      </c>
      <c r="E13" s="188"/>
      <c r="F13" s="189" t="s">
        <v>19</v>
      </c>
      <c r="G13" s="190">
        <f>+SUMIF(F$19:F$54,F13,G$19:G$54)</f>
        <v>2674720617</v>
      </c>
      <c r="H13" s="181" t="str">
        <f>+IF(VLOOKUP(F13,F$9:G$11,2,FALSE)&gt;=40%,"CUMPLE","NO CUMPLE")</f>
        <v>CUMPLE</v>
      </c>
      <c r="J13" s="189" t="s">
        <v>19</v>
      </c>
      <c r="K13" s="190">
        <f>+SUMIF(J$19:J$54,J13,K$19:K$54)</f>
        <v>881805496</v>
      </c>
      <c r="L13" s="181" t="str">
        <f>+IF(VLOOKUP(J13,J$9:K$11,2,FALSE)&gt;=40%,"CUMPLE","NO CUMPLE")</f>
        <v>CUMPLE</v>
      </c>
    </row>
    <row r="14" spans="1:12" s="2" customFormat="1" x14ac:dyDescent="0.25">
      <c r="A14" s="167"/>
      <c r="B14" s="167"/>
      <c r="D14" s="168"/>
      <c r="F14" s="169"/>
      <c r="G14" s="170"/>
      <c r="H14" s="8"/>
      <c r="J14" s="169"/>
      <c r="K14" s="170"/>
      <c r="L14" s="8"/>
    </row>
    <row r="15" spans="1:12" x14ac:dyDescent="0.25">
      <c r="A15" s="352" t="s">
        <v>86</v>
      </c>
      <c r="B15" s="353"/>
      <c r="D15" s="354">
        <f>+ROUND(D4*0.3,0)</f>
        <v>187325396</v>
      </c>
      <c r="F15" s="46" t="s">
        <v>19</v>
      </c>
      <c r="G15" s="48">
        <f>+SUMIF(F$19:F$54,F15,G$19:G$54)</f>
        <v>2674720617</v>
      </c>
      <c r="H15" s="366" t="str">
        <f>+IF(MIN(G15)&gt;=$D$15,"CUMPLE","NO CUMPLE")</f>
        <v>CUMPLE</v>
      </c>
      <c r="J15" s="46" t="s">
        <v>19</v>
      </c>
      <c r="K15" s="48">
        <f>+SUMIF(J$19:J$54,J15,K$19:K$54)</f>
        <v>881805496</v>
      </c>
      <c r="L15" s="366" t="str">
        <f>+IF(MIN(K15)&gt;=$D$15,"CUMPLE","NO CUMPLE")</f>
        <v>CUMPLE</v>
      </c>
    </row>
    <row r="16" spans="1:12" x14ac:dyDescent="0.25">
      <c r="A16" s="353"/>
      <c r="B16" s="353"/>
      <c r="D16" s="354"/>
      <c r="F16" s="46"/>
      <c r="G16" s="48">
        <f>+SUMIF(F$19:F$54,F16,G$19:G$54)</f>
        <v>0</v>
      </c>
      <c r="H16" s="366"/>
      <c r="J16" s="46"/>
      <c r="K16" s="48">
        <f>+SUMIF(J$19:J$54,J16,K$19:K$54)</f>
        <v>0</v>
      </c>
      <c r="L16" s="366"/>
    </row>
    <row r="17" spans="1:13" x14ac:dyDescent="0.25">
      <c r="A17" s="353"/>
      <c r="B17" s="353"/>
      <c r="D17" s="354"/>
      <c r="F17" s="46"/>
      <c r="G17" s="48">
        <f>+SUMIF(F$19:F$54,F17,G$19:G$54)</f>
        <v>0</v>
      </c>
      <c r="H17" s="366"/>
      <c r="J17" s="46"/>
      <c r="K17" s="48">
        <f>+SUMIF(J$19:J$54,J17,K$19:K$54)</f>
        <v>0</v>
      </c>
      <c r="L17" s="366"/>
    </row>
    <row r="18" spans="1:13" x14ac:dyDescent="0.25">
      <c r="A18" s="9"/>
      <c r="K18" s="45"/>
    </row>
    <row r="19" spans="1:13" x14ac:dyDescent="0.25">
      <c r="A19" s="154" t="s">
        <v>21</v>
      </c>
      <c r="B19" s="10"/>
      <c r="D19" s="161" t="s">
        <v>84</v>
      </c>
      <c r="F19" s="26"/>
      <c r="G19" s="155" t="s">
        <v>21</v>
      </c>
      <c r="H19" s="156"/>
      <c r="I19" s="157"/>
      <c r="J19" s="158"/>
      <c r="K19" s="155" t="s">
        <v>21</v>
      </c>
      <c r="L19" s="156"/>
      <c r="M19" s="157"/>
    </row>
    <row r="20" spans="1:13" x14ac:dyDescent="0.25">
      <c r="A20" s="11"/>
      <c r="B20" s="12"/>
      <c r="F20" s="24"/>
      <c r="G20" s="23"/>
      <c r="H20" s="18"/>
      <c r="J20" s="24"/>
      <c r="K20" s="23"/>
      <c r="L20" s="18"/>
    </row>
    <row r="21" spans="1:13" x14ac:dyDescent="0.25">
      <c r="A21" s="11" t="s">
        <v>22</v>
      </c>
      <c r="B21" s="12"/>
      <c r="D21" s="181">
        <v>391217</v>
      </c>
      <c r="F21" s="13" t="s">
        <v>23</v>
      </c>
      <c r="G21" s="179">
        <v>864357750.72000003</v>
      </c>
      <c r="H21" s="15" t="s">
        <v>15</v>
      </c>
      <c r="J21" s="13" t="s">
        <v>23</v>
      </c>
      <c r="K21" s="179">
        <f>58266314+283394696+81689983+103214795+26709810.5+103134000</f>
        <v>656409598.5</v>
      </c>
      <c r="L21" s="15" t="s">
        <v>15</v>
      </c>
    </row>
    <row r="22" spans="1:13" ht="15" customHeight="1" x14ac:dyDescent="0.25">
      <c r="A22" s="11" t="s">
        <v>24</v>
      </c>
      <c r="B22" s="12"/>
      <c r="D22" s="181">
        <v>721015</v>
      </c>
      <c r="F22" s="24"/>
      <c r="G22" s="23">
        <v>2017</v>
      </c>
      <c r="H22" s="348" t="s">
        <v>491</v>
      </c>
      <c r="J22" s="24"/>
      <c r="K22" s="23">
        <v>2019</v>
      </c>
      <c r="L22" s="348" t="s">
        <v>492</v>
      </c>
    </row>
    <row r="23" spans="1:13" x14ac:dyDescent="0.25">
      <c r="A23" s="16" t="s">
        <v>25</v>
      </c>
      <c r="B23" s="12"/>
      <c r="D23" s="181">
        <v>721515</v>
      </c>
      <c r="F23" s="49">
        <v>1</v>
      </c>
      <c r="G23" s="44">
        <v>1</v>
      </c>
      <c r="H23" s="348"/>
      <c r="J23" s="178">
        <v>1</v>
      </c>
      <c r="K23" s="177">
        <v>1</v>
      </c>
      <c r="L23" s="348"/>
    </row>
    <row r="24" spans="1:13" ht="15" customHeight="1" x14ac:dyDescent="0.25">
      <c r="A24" s="16"/>
      <c r="B24" s="12"/>
      <c r="D24" s="181">
        <v>721516</v>
      </c>
      <c r="F24" s="24"/>
      <c r="G24" s="17"/>
      <c r="H24" s="348"/>
      <c r="J24" s="24"/>
      <c r="K24" s="17"/>
      <c r="L24" s="348"/>
    </row>
    <row r="25" spans="1:13" x14ac:dyDescent="0.25">
      <c r="A25" s="16"/>
      <c r="B25" s="12"/>
      <c r="D25" s="181">
        <v>811017</v>
      </c>
      <c r="F25" s="24"/>
      <c r="G25" s="17"/>
      <c r="H25" s="348"/>
      <c r="J25" s="24"/>
      <c r="K25" s="17"/>
      <c r="L25" s="348"/>
    </row>
    <row r="26" spans="1:13" x14ac:dyDescent="0.25">
      <c r="A26" s="16"/>
      <c r="B26" s="12"/>
      <c r="D26" s="182"/>
      <c r="F26" s="24"/>
      <c r="G26" s="17"/>
      <c r="H26" s="348"/>
      <c r="J26" s="24"/>
      <c r="K26" s="17"/>
      <c r="L26" s="348"/>
    </row>
    <row r="27" spans="1:13" x14ac:dyDescent="0.25">
      <c r="A27" s="16"/>
      <c r="B27" s="12"/>
      <c r="D27" s="182"/>
      <c r="F27" s="24"/>
      <c r="G27" s="17"/>
      <c r="H27" s="348"/>
      <c r="J27" s="24"/>
      <c r="K27" s="17"/>
      <c r="L27" s="348"/>
    </row>
    <row r="28" spans="1:13" x14ac:dyDescent="0.25">
      <c r="A28" s="11"/>
      <c r="B28" s="12"/>
      <c r="D28" s="182"/>
      <c r="F28" s="24"/>
      <c r="G28" s="17"/>
      <c r="H28" s="348"/>
      <c r="J28" s="24"/>
      <c r="K28" s="17"/>
      <c r="L28" s="348"/>
    </row>
    <row r="29" spans="1:13" x14ac:dyDescent="0.25">
      <c r="A29" s="19" t="s">
        <v>27</v>
      </c>
      <c r="B29" s="20"/>
      <c r="D29" s="182"/>
      <c r="F29" s="21" t="s">
        <v>19</v>
      </c>
      <c r="G29" s="22">
        <f>+ROUND(G21*G23*$B$111/(LOOKUP(G22,$A$77:$A$111,$B$77:$B$111)),0)</f>
        <v>1028491721</v>
      </c>
      <c r="H29" s="25">
        <f>+ROUND(G29/$B$111,2)</f>
        <v>1171.67</v>
      </c>
      <c r="J29" s="21" t="s">
        <v>19</v>
      </c>
      <c r="K29" s="22">
        <f>+ROUND(K21*K23*$B$111/(LOOKUP(K22,$A$77:$A$111,$B$77:$B$111)),0)</f>
        <v>695794206</v>
      </c>
      <c r="L29" s="25">
        <f>+ROUND(K29/$B$111,2)</f>
        <v>792.65</v>
      </c>
    </row>
    <row r="30" spans="1:13" x14ac:dyDescent="0.25">
      <c r="D30" s="182"/>
    </row>
    <row r="31" spans="1:13" x14ac:dyDescent="0.25">
      <c r="A31" s="154" t="s">
        <v>26</v>
      </c>
      <c r="B31" s="10"/>
      <c r="D31" s="182"/>
      <c r="F31" s="26"/>
      <c r="G31" s="155" t="s">
        <v>26</v>
      </c>
      <c r="H31" s="156"/>
      <c r="I31" s="157"/>
      <c r="J31" s="158"/>
      <c r="K31" s="155" t="s">
        <v>26</v>
      </c>
      <c r="L31" s="156"/>
      <c r="M31" s="157"/>
    </row>
    <row r="32" spans="1:13" x14ac:dyDescent="0.25">
      <c r="A32" s="11"/>
      <c r="B32" s="12"/>
      <c r="D32" s="182"/>
      <c r="F32" s="24"/>
      <c r="G32" s="23"/>
      <c r="H32" s="18"/>
      <c r="J32" s="24"/>
      <c r="K32" s="23"/>
      <c r="L32" s="18"/>
    </row>
    <row r="33" spans="1:13" ht="15" customHeight="1" x14ac:dyDescent="0.25">
      <c r="A33" s="11" t="s">
        <v>22</v>
      </c>
      <c r="B33" s="12"/>
      <c r="F33" s="13" t="s">
        <v>23</v>
      </c>
      <c r="G33" s="179">
        <v>504845779</v>
      </c>
      <c r="H33" s="15" t="s">
        <v>15</v>
      </c>
      <c r="J33" s="13" t="s">
        <v>23</v>
      </c>
      <c r="K33" s="179">
        <f>87062940+4532400+36018000+9156000+9329760</f>
        <v>146099100</v>
      </c>
      <c r="L33" s="15" t="s">
        <v>15</v>
      </c>
    </row>
    <row r="34" spans="1:13" ht="15" customHeight="1" x14ac:dyDescent="0.25">
      <c r="A34" s="11" t="s">
        <v>24</v>
      </c>
      <c r="B34" s="12"/>
      <c r="F34" s="24"/>
      <c r="G34" s="23">
        <v>2012</v>
      </c>
      <c r="H34" s="348" t="s">
        <v>491</v>
      </c>
      <c r="J34" s="24"/>
      <c r="K34" s="23">
        <v>2016</v>
      </c>
      <c r="L34" s="348" t="s">
        <v>537</v>
      </c>
    </row>
    <row r="35" spans="1:13" x14ac:dyDescent="0.25">
      <c r="A35" s="16" t="s">
        <v>25</v>
      </c>
      <c r="B35" s="12"/>
      <c r="F35" s="49">
        <v>1</v>
      </c>
      <c r="G35" s="44">
        <v>1</v>
      </c>
      <c r="H35" s="348"/>
      <c r="J35" s="49">
        <v>1</v>
      </c>
      <c r="K35" s="17">
        <v>1</v>
      </c>
      <c r="L35" s="348"/>
    </row>
    <row r="36" spans="1:13" ht="20.100000000000001" customHeight="1" x14ac:dyDescent="0.25">
      <c r="A36" s="224"/>
      <c r="B36" s="225"/>
      <c r="F36" s="24"/>
      <c r="G36" s="17"/>
      <c r="H36" s="348"/>
      <c r="J36" s="24"/>
      <c r="K36" s="17"/>
      <c r="L36" s="348"/>
    </row>
    <row r="37" spans="1:13" ht="20.100000000000001" customHeight="1" x14ac:dyDescent="0.25">
      <c r="A37" s="224"/>
      <c r="B37" s="225"/>
      <c r="F37" s="24"/>
      <c r="G37" s="17"/>
      <c r="H37" s="348"/>
      <c r="J37" s="24"/>
      <c r="K37" s="17"/>
      <c r="L37" s="348"/>
    </row>
    <row r="38" spans="1:13" ht="20.100000000000001" customHeight="1" x14ac:dyDescent="0.25">
      <c r="A38" s="224"/>
      <c r="B38" s="225"/>
      <c r="F38" s="24"/>
      <c r="G38" s="17"/>
      <c r="H38" s="348"/>
      <c r="J38" s="24"/>
      <c r="K38" s="17"/>
      <c r="L38" s="348"/>
    </row>
    <row r="39" spans="1:13" ht="20.100000000000001" customHeight="1" x14ac:dyDescent="0.25">
      <c r="A39" s="224"/>
      <c r="B39" s="225"/>
      <c r="F39" s="24"/>
      <c r="G39" s="17"/>
      <c r="H39" s="348"/>
      <c r="J39" s="24"/>
      <c r="K39" s="17"/>
      <c r="L39" s="348"/>
    </row>
    <row r="40" spans="1:13" ht="20.100000000000001" customHeight="1" x14ac:dyDescent="0.25">
      <c r="A40" s="224"/>
      <c r="B40" s="225"/>
      <c r="F40" s="24"/>
      <c r="G40" s="17"/>
      <c r="H40" s="348"/>
      <c r="J40" s="24"/>
      <c r="K40" s="17"/>
      <c r="L40" s="348"/>
    </row>
    <row r="41" spans="1:13" x14ac:dyDescent="0.25">
      <c r="A41" s="19" t="s">
        <v>27</v>
      </c>
      <c r="B41" s="20"/>
      <c r="F41" s="21" t="s">
        <v>19</v>
      </c>
      <c r="G41" s="22">
        <f>+ROUND(G33*G35*$B$111/(LOOKUP(G34,$A$77:$A$111,$B$77:$B$111)),0)</f>
        <v>781992482</v>
      </c>
      <c r="H41" s="25">
        <f>IFERROR(ROUND(G41/$B$111,2),"")</f>
        <v>890.85</v>
      </c>
      <c r="J41" s="21" t="s">
        <v>19</v>
      </c>
      <c r="K41" s="22">
        <f>+ROUND(K33*K35*$B$111/(LOOKUP(K34,$A$77:$A$111,$B$77:$B$111)),0)</f>
        <v>186011290</v>
      </c>
      <c r="L41" s="25">
        <f>IFERROR(ROUND(K41/$B$111,2),"")</f>
        <v>211.91</v>
      </c>
    </row>
    <row r="43" spans="1:13" x14ac:dyDescent="0.25">
      <c r="A43" s="154" t="s">
        <v>69</v>
      </c>
      <c r="B43" s="10"/>
      <c r="F43" s="26"/>
      <c r="G43" s="155" t="s">
        <v>69</v>
      </c>
      <c r="H43" s="156"/>
      <c r="I43" s="157"/>
      <c r="J43" s="158"/>
      <c r="K43" s="155" t="s">
        <v>69</v>
      </c>
      <c r="L43" s="156"/>
      <c r="M43" s="157"/>
    </row>
    <row r="44" spans="1:13" x14ac:dyDescent="0.25">
      <c r="A44" s="11"/>
      <c r="B44" s="12"/>
      <c r="F44" s="24"/>
      <c r="G44" s="23"/>
      <c r="H44" s="18"/>
      <c r="J44" s="24"/>
      <c r="K44" s="23"/>
      <c r="L44" s="18"/>
    </row>
    <row r="45" spans="1:13" x14ac:dyDescent="0.25">
      <c r="A45" s="11" t="s">
        <v>22</v>
      </c>
      <c r="B45" s="12"/>
      <c r="F45" s="13" t="s">
        <v>23</v>
      </c>
      <c r="G45" s="14">
        <v>527322216</v>
      </c>
      <c r="H45" s="15" t="s">
        <v>15</v>
      </c>
      <c r="J45" s="13" t="s">
        <v>23</v>
      </c>
      <c r="K45" s="14">
        <v>0</v>
      </c>
      <c r="L45" s="329"/>
    </row>
    <row r="46" spans="1:13" ht="15" customHeight="1" x14ac:dyDescent="0.25">
      <c r="A46" s="11" t="s">
        <v>24</v>
      </c>
      <c r="B46" s="12"/>
      <c r="F46" s="24"/>
      <c r="G46" s="23">
        <v>2011</v>
      </c>
      <c r="H46" s="348" t="s">
        <v>492</v>
      </c>
      <c r="J46" s="24"/>
      <c r="K46" s="23">
        <v>2000</v>
      </c>
      <c r="L46" s="348" t="s">
        <v>538</v>
      </c>
    </row>
    <row r="47" spans="1:13" x14ac:dyDescent="0.25">
      <c r="A47" s="16" t="s">
        <v>25</v>
      </c>
      <c r="B47" s="12"/>
      <c r="F47" s="49">
        <v>1</v>
      </c>
      <c r="G47" s="17">
        <v>1</v>
      </c>
      <c r="H47" s="348"/>
      <c r="J47" s="49">
        <v>0</v>
      </c>
      <c r="K47" s="17">
        <v>0</v>
      </c>
      <c r="L47" s="348"/>
    </row>
    <row r="48" spans="1:13" x14ac:dyDescent="0.25">
      <c r="A48" s="16"/>
      <c r="B48" s="12"/>
      <c r="F48" s="24"/>
      <c r="G48" s="17"/>
      <c r="H48" s="348"/>
      <c r="J48" s="24"/>
      <c r="K48" s="17"/>
      <c r="L48" s="348"/>
    </row>
    <row r="49" spans="1:12" ht="15" customHeight="1" x14ac:dyDescent="0.25">
      <c r="A49" s="16"/>
      <c r="B49" s="12"/>
      <c r="F49" s="24"/>
      <c r="G49" s="17"/>
      <c r="H49" s="348"/>
      <c r="J49" s="24"/>
      <c r="K49" s="17"/>
      <c r="L49" s="348"/>
    </row>
    <row r="50" spans="1:12" x14ac:dyDescent="0.25">
      <c r="A50" s="16"/>
      <c r="B50" s="12"/>
      <c r="F50" s="24"/>
      <c r="G50" s="17"/>
      <c r="H50" s="348"/>
      <c r="J50" s="24"/>
      <c r="K50" s="17"/>
      <c r="L50" s="348"/>
    </row>
    <row r="51" spans="1:12" x14ac:dyDescent="0.25">
      <c r="A51" s="16"/>
      <c r="B51" s="12"/>
      <c r="F51" s="24"/>
      <c r="G51" s="17"/>
      <c r="H51" s="348"/>
      <c r="J51" s="24"/>
      <c r="K51" s="17"/>
      <c r="L51" s="348"/>
    </row>
    <row r="52" spans="1:12" x14ac:dyDescent="0.25">
      <c r="A52" s="11"/>
      <c r="B52" s="12"/>
      <c r="F52" s="24"/>
      <c r="G52" s="17"/>
      <c r="H52" s="348"/>
      <c r="J52" s="24"/>
      <c r="K52" s="17"/>
      <c r="L52" s="348"/>
    </row>
    <row r="53" spans="1:12" x14ac:dyDescent="0.25">
      <c r="A53" s="19" t="s">
        <v>27</v>
      </c>
      <c r="B53" s="20"/>
      <c r="F53" s="21" t="s">
        <v>19</v>
      </c>
      <c r="G53" s="22">
        <f>+ROUND(G45*G47*$B$111/(LOOKUP(G46,$A$77:$A$111,$B$77:$B$111)),0)</f>
        <v>864236414</v>
      </c>
      <c r="H53" s="25">
        <f>IFERROR(ROUND(G53/$B$111,2),"")</f>
        <v>984.54</v>
      </c>
      <c r="J53" s="21" t="s">
        <v>19</v>
      </c>
      <c r="K53" s="22">
        <f>+ROUND(K45*K47*$B$111/(LOOKUP(K46,$A$77:$A$111,$B$77:$B$111)),0)</f>
        <v>0</v>
      </c>
      <c r="L53" s="25">
        <f>IFERROR(ROUND(K53/$B$111,2),"")</f>
        <v>0</v>
      </c>
    </row>
    <row r="56" spans="1:12" ht="15.75" x14ac:dyDescent="0.25">
      <c r="A56" s="31" t="s">
        <v>35</v>
      </c>
    </row>
    <row r="57" spans="1:12" x14ac:dyDescent="0.25">
      <c r="A57" s="38"/>
    </row>
    <row r="58" spans="1:12" x14ac:dyDescent="0.25">
      <c r="A58" s="38"/>
    </row>
    <row r="59" spans="1:12" ht="15.75" x14ac:dyDescent="0.25">
      <c r="A59" s="40"/>
    </row>
    <row r="60" spans="1:12" ht="15.75" x14ac:dyDescent="0.25">
      <c r="A60" s="41" t="s">
        <v>36</v>
      </c>
    </row>
    <row r="61" spans="1:12" ht="15.75" x14ac:dyDescent="0.25">
      <c r="A61" s="42" t="s">
        <v>91</v>
      </c>
    </row>
    <row r="62" spans="1:12" ht="15.75" x14ac:dyDescent="0.25">
      <c r="A62" s="42"/>
    </row>
    <row r="63" spans="1:12" ht="15.75" x14ac:dyDescent="0.25">
      <c r="A63" s="42"/>
    </row>
    <row r="64" spans="1:12" ht="15.75" x14ac:dyDescent="0.25">
      <c r="A64" s="42"/>
    </row>
    <row r="65" spans="1:2" ht="15.75" x14ac:dyDescent="0.25">
      <c r="A65" s="41" t="s">
        <v>514</v>
      </c>
    </row>
    <row r="66" spans="1:2" ht="15.75" x14ac:dyDescent="0.25">
      <c r="A66" s="42" t="s">
        <v>91</v>
      </c>
    </row>
    <row r="67" spans="1:2" ht="15.75" x14ac:dyDescent="0.25">
      <c r="A67" s="42"/>
    </row>
    <row r="68" spans="1:2" ht="15.75" x14ac:dyDescent="0.25">
      <c r="A68" s="42"/>
    </row>
    <row r="69" spans="1:2" ht="15.75" x14ac:dyDescent="0.25">
      <c r="A69" s="42"/>
    </row>
    <row r="70" spans="1:2" ht="15.75" x14ac:dyDescent="0.25">
      <c r="A70" s="41" t="s">
        <v>37</v>
      </c>
    </row>
    <row r="71" spans="1:2" ht="15.75" x14ac:dyDescent="0.25">
      <c r="A71" s="42" t="s">
        <v>38</v>
      </c>
    </row>
    <row r="72" spans="1:2" ht="15.75" x14ac:dyDescent="0.25">
      <c r="A72" s="42" t="s">
        <v>39</v>
      </c>
    </row>
    <row r="77" spans="1:2" ht="16.5" x14ac:dyDescent="0.3">
      <c r="A77" s="27">
        <v>1986</v>
      </c>
      <c r="B77" s="88">
        <v>16811</v>
      </c>
    </row>
    <row r="78" spans="1:2" ht="16.5" x14ac:dyDescent="0.3">
      <c r="A78" s="27">
        <v>1987</v>
      </c>
      <c r="B78" s="88">
        <v>20510</v>
      </c>
    </row>
    <row r="79" spans="1:2" ht="16.5" x14ac:dyDescent="0.3">
      <c r="A79" s="27">
        <v>1988</v>
      </c>
      <c r="B79" s="88">
        <v>25637</v>
      </c>
    </row>
    <row r="80" spans="1:2" ht="16.5" x14ac:dyDescent="0.3">
      <c r="A80" s="27">
        <v>1989</v>
      </c>
      <c r="B80" s="88">
        <v>32560</v>
      </c>
    </row>
    <row r="81" spans="1:2" ht="16.5" x14ac:dyDescent="0.3">
      <c r="A81" s="27">
        <v>1990</v>
      </c>
      <c r="B81" s="88">
        <v>41025</v>
      </c>
    </row>
    <row r="82" spans="1:2" ht="16.5" x14ac:dyDescent="0.3">
      <c r="A82" s="27">
        <v>1991</v>
      </c>
      <c r="B82" s="88">
        <v>51716</v>
      </c>
    </row>
    <row r="83" spans="1:2" ht="16.5" x14ac:dyDescent="0.3">
      <c r="A83" s="27">
        <v>1992</v>
      </c>
      <c r="B83" s="88">
        <v>65190</v>
      </c>
    </row>
    <row r="84" spans="1:2" ht="16.5" x14ac:dyDescent="0.3">
      <c r="A84" s="27">
        <v>1993</v>
      </c>
      <c r="B84" s="88">
        <v>81510</v>
      </c>
    </row>
    <row r="85" spans="1:2" ht="16.5" x14ac:dyDescent="0.3">
      <c r="A85" s="27">
        <v>1994</v>
      </c>
      <c r="B85" s="88">
        <v>98700</v>
      </c>
    </row>
    <row r="86" spans="1:2" ht="16.5" x14ac:dyDescent="0.3">
      <c r="A86" s="27">
        <v>1995</v>
      </c>
      <c r="B86" s="88">
        <v>118934</v>
      </c>
    </row>
    <row r="87" spans="1:2" ht="16.5" x14ac:dyDescent="0.3">
      <c r="A87" s="27">
        <v>1996</v>
      </c>
      <c r="B87" s="88">
        <v>142125</v>
      </c>
    </row>
    <row r="88" spans="1:2" ht="16.5" x14ac:dyDescent="0.3">
      <c r="A88" s="27">
        <v>1997</v>
      </c>
      <c r="B88" s="88">
        <v>172005</v>
      </c>
    </row>
    <row r="89" spans="1:2" ht="16.5" x14ac:dyDescent="0.3">
      <c r="A89" s="27">
        <v>1998</v>
      </c>
      <c r="B89" s="88">
        <v>203826</v>
      </c>
    </row>
    <row r="90" spans="1:2" ht="16.5" x14ac:dyDescent="0.3">
      <c r="A90" s="27">
        <v>1999</v>
      </c>
      <c r="B90" s="88">
        <v>236460</v>
      </c>
    </row>
    <row r="91" spans="1:2" ht="16.5" x14ac:dyDescent="0.3">
      <c r="A91" s="27">
        <v>2000</v>
      </c>
      <c r="B91" s="88">
        <v>260100</v>
      </c>
    </row>
    <row r="92" spans="1:2" ht="16.5" x14ac:dyDescent="0.3">
      <c r="A92" s="27">
        <v>2001</v>
      </c>
      <c r="B92" s="88">
        <v>286000</v>
      </c>
    </row>
    <row r="93" spans="1:2" ht="16.5" x14ac:dyDescent="0.3">
      <c r="A93" s="27">
        <v>2002</v>
      </c>
      <c r="B93" s="88">
        <v>309000</v>
      </c>
    </row>
    <row r="94" spans="1:2" ht="16.5" x14ac:dyDescent="0.3">
      <c r="A94" s="27">
        <v>2003</v>
      </c>
      <c r="B94" s="88">
        <v>332000</v>
      </c>
    </row>
    <row r="95" spans="1:2" ht="16.5" x14ac:dyDescent="0.3">
      <c r="A95" s="27">
        <v>2004</v>
      </c>
      <c r="B95" s="88">
        <v>358000</v>
      </c>
    </row>
    <row r="96" spans="1:2" ht="16.5" x14ac:dyDescent="0.3">
      <c r="A96" s="27">
        <v>2005</v>
      </c>
      <c r="B96" s="88">
        <v>381500</v>
      </c>
    </row>
    <row r="97" spans="1:2" ht="16.5" x14ac:dyDescent="0.3">
      <c r="A97" s="27">
        <v>2006</v>
      </c>
      <c r="B97" s="88">
        <v>408000</v>
      </c>
    </row>
    <row r="98" spans="1:2" ht="16.5" x14ac:dyDescent="0.3">
      <c r="A98" s="27">
        <v>2007</v>
      </c>
      <c r="B98" s="88">
        <v>433700</v>
      </c>
    </row>
    <row r="99" spans="1:2" ht="16.5" x14ac:dyDescent="0.3">
      <c r="A99" s="27">
        <v>2008</v>
      </c>
      <c r="B99" s="88">
        <v>461500</v>
      </c>
    </row>
    <row r="100" spans="1:2" ht="16.5" x14ac:dyDescent="0.3">
      <c r="A100" s="27">
        <v>2009</v>
      </c>
      <c r="B100" s="88">
        <v>496900</v>
      </c>
    </row>
    <row r="101" spans="1:2" ht="16.5" x14ac:dyDescent="0.3">
      <c r="A101" s="27">
        <v>2010</v>
      </c>
      <c r="B101" s="88">
        <v>515000</v>
      </c>
    </row>
    <row r="102" spans="1:2" ht="16.5" x14ac:dyDescent="0.3">
      <c r="A102" s="27">
        <v>2011</v>
      </c>
      <c r="B102" s="88">
        <v>535600</v>
      </c>
    </row>
    <row r="103" spans="1:2" ht="16.5" x14ac:dyDescent="0.3">
      <c r="A103" s="27">
        <v>2012</v>
      </c>
      <c r="B103" s="88">
        <v>566700</v>
      </c>
    </row>
    <row r="104" spans="1:2" ht="16.5" x14ac:dyDescent="0.3">
      <c r="A104" s="27">
        <v>2013</v>
      </c>
      <c r="B104" s="88">
        <v>589500</v>
      </c>
    </row>
    <row r="105" spans="1:2" ht="16.5" x14ac:dyDescent="0.3">
      <c r="A105" s="27">
        <v>2014</v>
      </c>
      <c r="B105" s="88">
        <v>616000</v>
      </c>
    </row>
    <row r="106" spans="1:2" ht="16.5" x14ac:dyDescent="0.3">
      <c r="A106" s="27">
        <v>2015</v>
      </c>
      <c r="B106" s="88">
        <v>644350</v>
      </c>
    </row>
    <row r="107" spans="1:2" ht="16.5" x14ac:dyDescent="0.3">
      <c r="A107" s="27">
        <v>2016</v>
      </c>
      <c r="B107" s="88">
        <v>689454</v>
      </c>
    </row>
    <row r="108" spans="1:2" ht="16.5" x14ac:dyDescent="0.3">
      <c r="A108" s="27">
        <v>2017</v>
      </c>
      <c r="B108" s="88">
        <v>737717</v>
      </c>
    </row>
    <row r="109" spans="1:2" ht="16.5" x14ac:dyDescent="0.3">
      <c r="A109" s="27">
        <v>2018</v>
      </c>
      <c r="B109" s="88">
        <v>781242</v>
      </c>
    </row>
    <row r="110" spans="1:2" ht="16.5" x14ac:dyDescent="0.3">
      <c r="A110" s="27">
        <v>2019</v>
      </c>
      <c r="B110" s="88">
        <v>828116</v>
      </c>
    </row>
    <row r="111" spans="1:2" ht="16.5" x14ac:dyDescent="0.3">
      <c r="A111" s="27">
        <v>2020</v>
      </c>
      <c r="B111" s="88">
        <v>877803</v>
      </c>
    </row>
  </sheetData>
  <mergeCells count="15">
    <mergeCell ref="H46:H52"/>
    <mergeCell ref="L46:L52"/>
    <mergeCell ref="H34:H40"/>
    <mergeCell ref="L34:L40"/>
    <mergeCell ref="A1:B2"/>
    <mergeCell ref="A4:B4"/>
    <mergeCell ref="L22:L28"/>
    <mergeCell ref="H22:H28"/>
    <mergeCell ref="A15:B17"/>
    <mergeCell ref="D15:D17"/>
    <mergeCell ref="A13:B13"/>
    <mergeCell ref="A9:B11"/>
    <mergeCell ref="D9:D11"/>
    <mergeCell ref="H15:H17"/>
    <mergeCell ref="L15:L17"/>
  </mergeCells>
  <conditionalFormatting sqref="H13">
    <cfRule type="cellIs" dxfId="70" priority="7" operator="equal">
      <formula>"CUMPLE"</formula>
    </cfRule>
    <cfRule type="cellIs" dxfId="69" priority="434" operator="equal">
      <formula>"NO CUMPLE"</formula>
    </cfRule>
  </conditionalFormatting>
  <conditionalFormatting sqref="H9:H11">
    <cfRule type="cellIs" dxfId="68" priority="422" operator="equal">
      <formula>"NO CUMPLE"</formula>
    </cfRule>
  </conditionalFormatting>
  <conditionalFormatting sqref="L9:L11">
    <cfRule type="cellIs" dxfId="67" priority="420" operator="equal">
      <formula>"NO CUMPLE"</formula>
    </cfRule>
  </conditionalFormatting>
  <conditionalFormatting sqref="L8">
    <cfRule type="cellIs" dxfId="66" priority="165" operator="equal">
      <formula>"NO CUMPLE"</formula>
    </cfRule>
  </conditionalFormatting>
  <conditionalFormatting sqref="L14">
    <cfRule type="cellIs" dxfId="65" priority="96" operator="equal">
      <formula>"NO CUMPLE"</formula>
    </cfRule>
  </conditionalFormatting>
  <conditionalFormatting sqref="L14">
    <cfRule type="cellIs" dxfId="64" priority="95" operator="equal">
      <formula>"NO"</formula>
    </cfRule>
  </conditionalFormatting>
  <conditionalFormatting sqref="H15:H17">
    <cfRule type="cellIs" dxfId="63" priority="1" operator="equal">
      <formula>"CUMPLE"</formula>
    </cfRule>
    <cfRule type="cellIs" dxfId="62" priority="28" operator="equal">
      <formula>"NO CUMPLE"</formula>
    </cfRule>
  </conditionalFormatting>
  <conditionalFormatting sqref="H4">
    <cfRule type="cellIs" dxfId="61" priority="410" operator="equal">
      <formula>"NO CUMPLE"</formula>
    </cfRule>
    <cfRule type="cellIs" dxfId="60" priority="411" operator="equal">
      <formula>"CUMPLE"</formula>
    </cfRule>
  </conditionalFormatting>
  <conditionalFormatting sqref="L4">
    <cfRule type="cellIs" dxfId="59" priority="24" operator="equal">
      <formula>"NO CUMPLE"</formula>
    </cfRule>
    <cfRule type="cellIs" dxfId="58" priority="25" operator="equal">
      <formula>"CUMPLE"</formula>
    </cfRule>
  </conditionalFormatting>
  <conditionalFormatting sqref="L13">
    <cfRule type="cellIs" dxfId="57" priority="11" operator="equal">
      <formula>"NO CUMPLE"</formula>
    </cfRule>
  </conditionalFormatting>
  <conditionalFormatting sqref="L13">
    <cfRule type="cellIs" dxfId="56" priority="10" operator="equal">
      <formula>"CUMPLE"</formula>
    </cfRule>
  </conditionalFormatting>
  <conditionalFormatting sqref="L15:L17">
    <cfRule type="cellIs" dxfId="55" priority="2" operator="equal">
      <formula>"CUMPLE"</formula>
    </cfRule>
    <cfRule type="cellIs" dxfId="54" priority="5" operator="equal">
      <formula>"NO CUMPLE"</formula>
    </cfRule>
  </conditionalFormatting>
  <pageMargins left="0.47244094488188981" right="0.47244094488188981" top="0.59055118110236227" bottom="0.59055118110236227" header="0.31496062992125984" footer="0.31496062992125984"/>
  <pageSetup scale="45"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51"/>
  <sheetViews>
    <sheetView view="pageBreakPreview" topLeftCell="A21" zoomScale="80" zoomScaleNormal="80" zoomScaleSheetLayoutView="80" workbookViewId="0">
      <selection activeCell="G9" sqref="G9:I9"/>
    </sheetView>
  </sheetViews>
  <sheetFormatPr baseColWidth="10" defaultColWidth="11.42578125" defaultRowHeight="12.75" x14ac:dyDescent="0.2"/>
  <cols>
    <col min="1" max="1" width="11.42578125" style="94"/>
    <col min="2" max="2" width="130.7109375" style="94" customWidth="1"/>
    <col min="3" max="3" width="16" style="105" customWidth="1"/>
    <col min="4" max="4" width="16" style="94" customWidth="1"/>
    <col min="5" max="5" width="80.7109375" style="94" customWidth="1"/>
    <col min="6" max="7" width="15.7109375" style="94" customWidth="1"/>
    <col min="8" max="8" width="80.7109375" style="94" customWidth="1"/>
    <col min="9" max="9" width="15.7109375" style="94" customWidth="1"/>
    <col min="10" max="16384" width="11.42578125" style="94"/>
  </cols>
  <sheetData>
    <row r="1" spans="1:9" s="29" customFormat="1" ht="15.75" x14ac:dyDescent="0.25">
      <c r="A1" s="347" t="s">
        <v>28</v>
      </c>
      <c r="B1" s="347"/>
      <c r="C1" s="347"/>
      <c r="D1" s="28"/>
    </row>
    <row r="2" spans="1:9" s="29" customFormat="1" ht="15.75" x14ac:dyDescent="0.25">
      <c r="A2" s="347" t="s">
        <v>29</v>
      </c>
      <c r="B2" s="347"/>
      <c r="C2" s="347"/>
      <c r="D2" s="28"/>
    </row>
    <row r="3" spans="1:9" s="29" customFormat="1" x14ac:dyDescent="0.25">
      <c r="A3" s="346"/>
      <c r="B3" s="346"/>
      <c r="C3" s="346"/>
      <c r="D3" s="30"/>
    </row>
    <row r="4" spans="1:9" s="29" customFormat="1" ht="15.75" x14ac:dyDescent="0.25">
      <c r="A4" s="347" t="str">
        <f>+'VERIFICACIÓN TÉCNICA'!A4</f>
        <v>CONVOCATORIA PÚBLICA N° 024 DE 2020</v>
      </c>
      <c r="B4" s="347"/>
      <c r="C4" s="347"/>
      <c r="D4" s="28"/>
    </row>
    <row r="5" spans="1:9" s="29" customFormat="1" ht="33" customHeight="1" x14ac:dyDescent="0.25">
      <c r="A5" s="392" t="str">
        <f>+'VERIFICACIÓN TÉCNICA'!A7</f>
        <v>OBJETO: OBRA PARA ADECUACIONES FÍSICAS PARA EL FORTALECIMIENTO DE LA INFRAESTRUCTURA TECNOLÓGICA DE LA UNIVERSIDAD DEL CAUCA.</v>
      </c>
      <c r="B5" s="392"/>
      <c r="C5" s="392"/>
      <c r="D5" s="110"/>
    </row>
    <row r="6" spans="1:9" s="29" customFormat="1" ht="15.75" x14ac:dyDescent="0.25">
      <c r="A6" s="392"/>
      <c r="B6" s="392"/>
      <c r="C6" s="392"/>
      <c r="D6" s="180"/>
    </row>
    <row r="7" spans="1:9" s="29" customFormat="1" ht="15.75" x14ac:dyDescent="0.25">
      <c r="A7" s="347" t="s">
        <v>106</v>
      </c>
      <c r="B7" s="347"/>
      <c r="C7" s="347"/>
      <c r="D7" s="28"/>
    </row>
    <row r="8" spans="1:9" s="91" customFormat="1" x14ac:dyDescent="0.2">
      <c r="A8" s="89"/>
      <c r="B8" s="90"/>
      <c r="C8" s="103"/>
      <c r="D8" s="90"/>
      <c r="E8" s="90"/>
      <c r="F8" s="90"/>
      <c r="G8" s="90"/>
      <c r="H8" s="90"/>
      <c r="I8" s="90"/>
    </row>
    <row r="9" spans="1:9" ht="15" x14ac:dyDescent="0.2">
      <c r="A9" s="92"/>
      <c r="B9" s="93"/>
      <c r="C9" s="104"/>
      <c r="D9" s="375">
        <v>1</v>
      </c>
      <c r="E9" s="376"/>
      <c r="F9" s="377"/>
      <c r="G9" s="375">
        <v>2</v>
      </c>
      <c r="H9" s="387"/>
      <c r="I9" s="388"/>
    </row>
    <row r="10" spans="1:9" ht="62.25" customHeight="1" x14ac:dyDescent="0.2">
      <c r="A10" s="393" t="s">
        <v>72</v>
      </c>
      <c r="B10" s="395" t="s">
        <v>31</v>
      </c>
      <c r="C10" s="370" t="s">
        <v>90</v>
      </c>
      <c r="D10" s="372" t="str">
        <f>+'VERIFICACIÓN TÉCNICA'!C10</f>
        <v>ALCALA SAS</v>
      </c>
      <c r="E10" s="373"/>
      <c r="F10" s="374"/>
      <c r="G10" s="372" t="str">
        <f>+'VERIFICACIÓN TÉCNICA'!E10</f>
        <v>POLIOBRAS SAS</v>
      </c>
      <c r="H10" s="373"/>
      <c r="I10" s="374"/>
    </row>
    <row r="11" spans="1:9" x14ac:dyDescent="0.2">
      <c r="A11" s="394"/>
      <c r="B11" s="396"/>
      <c r="C11" s="371"/>
      <c r="D11" s="111" t="s">
        <v>32</v>
      </c>
      <c r="E11" s="95" t="str">
        <f>'[23]VERIFICACION TECNICA'!F11</f>
        <v>VALOR/ OBSERVACION</v>
      </c>
      <c r="F11" s="95" t="s">
        <v>73</v>
      </c>
      <c r="G11" s="96" t="s">
        <v>32</v>
      </c>
      <c r="H11" s="95" t="s">
        <v>33</v>
      </c>
      <c r="I11" s="96" t="s">
        <v>73</v>
      </c>
    </row>
    <row r="12" spans="1:9" s="118" customFormat="1" ht="25.5" x14ac:dyDescent="0.2">
      <c r="A12" s="113" t="s">
        <v>530</v>
      </c>
      <c r="B12" s="114" t="s">
        <v>517</v>
      </c>
      <c r="C12" s="115"/>
      <c r="D12" s="116"/>
      <c r="E12" s="117"/>
      <c r="F12" s="117"/>
      <c r="G12" s="117"/>
      <c r="H12" s="117"/>
      <c r="I12" s="117"/>
    </row>
    <row r="13" spans="1:9" ht="90" customHeight="1" x14ac:dyDescent="0.2">
      <c r="A13" s="389" t="s">
        <v>516</v>
      </c>
      <c r="B13" s="196" t="s">
        <v>522</v>
      </c>
      <c r="C13" s="381">
        <v>200</v>
      </c>
      <c r="D13" s="98" t="s">
        <v>87</v>
      </c>
      <c r="E13" s="220" t="s">
        <v>523</v>
      </c>
      <c r="F13" s="384">
        <v>0</v>
      </c>
      <c r="G13" s="97" t="s">
        <v>87</v>
      </c>
      <c r="H13" s="220" t="s">
        <v>562</v>
      </c>
      <c r="I13" s="384">
        <v>0</v>
      </c>
    </row>
    <row r="14" spans="1:9" ht="99" customHeight="1" x14ac:dyDescent="0.2">
      <c r="A14" s="390"/>
      <c r="B14" s="197" t="s">
        <v>518</v>
      </c>
      <c r="C14" s="382"/>
      <c r="D14" s="195" t="s">
        <v>87</v>
      </c>
      <c r="E14" s="221" t="s">
        <v>524</v>
      </c>
      <c r="F14" s="385"/>
      <c r="G14" s="198" t="s">
        <v>89</v>
      </c>
      <c r="H14" s="221" t="s">
        <v>564</v>
      </c>
      <c r="I14" s="385"/>
    </row>
    <row r="15" spans="1:9" ht="409.6" customHeight="1" x14ac:dyDescent="0.2">
      <c r="A15" s="390"/>
      <c r="B15" s="197" t="s">
        <v>519</v>
      </c>
      <c r="C15" s="382"/>
      <c r="D15" s="195" t="s">
        <v>89</v>
      </c>
      <c r="E15" s="217" t="s">
        <v>579</v>
      </c>
      <c r="F15" s="385"/>
      <c r="G15" s="198" t="s">
        <v>89</v>
      </c>
      <c r="H15" s="217" t="s">
        <v>583</v>
      </c>
      <c r="I15" s="385"/>
    </row>
    <row r="16" spans="1:9" ht="150" customHeight="1" x14ac:dyDescent="0.2">
      <c r="A16" s="391"/>
      <c r="B16" s="197" t="s">
        <v>520</v>
      </c>
      <c r="C16" s="383"/>
      <c r="D16" s="195" t="s">
        <v>87</v>
      </c>
      <c r="E16" s="216" t="s">
        <v>525</v>
      </c>
      <c r="F16" s="386"/>
      <c r="G16" s="198" t="s">
        <v>89</v>
      </c>
      <c r="H16" s="216" t="s">
        <v>563</v>
      </c>
      <c r="I16" s="386"/>
    </row>
    <row r="17" spans="1:9" s="118" customFormat="1" ht="15.75" x14ac:dyDescent="0.2">
      <c r="A17" s="113" t="s">
        <v>529</v>
      </c>
      <c r="B17" s="114" t="s">
        <v>104</v>
      </c>
      <c r="C17" s="200"/>
      <c r="D17" s="201"/>
      <c r="E17" s="219"/>
      <c r="F17" s="202"/>
      <c r="G17" s="202"/>
      <c r="H17" s="219"/>
      <c r="I17" s="202"/>
    </row>
    <row r="18" spans="1:9" ht="249.75" customHeight="1" x14ac:dyDescent="0.2">
      <c r="A18" s="389" t="s">
        <v>105</v>
      </c>
      <c r="B18" s="397" t="s">
        <v>526</v>
      </c>
      <c r="C18" s="381">
        <v>100</v>
      </c>
      <c r="D18" s="195" t="s">
        <v>89</v>
      </c>
      <c r="E18" s="217" t="s">
        <v>580</v>
      </c>
      <c r="F18" s="384">
        <v>0</v>
      </c>
      <c r="G18" s="194" t="s">
        <v>89</v>
      </c>
      <c r="H18" s="217" t="s">
        <v>584</v>
      </c>
      <c r="I18" s="384">
        <v>0</v>
      </c>
    </row>
    <row r="19" spans="1:9" ht="252" customHeight="1" x14ac:dyDescent="0.2">
      <c r="A19" s="390"/>
      <c r="B19" s="398"/>
      <c r="C19" s="382"/>
      <c r="D19" s="321" t="s">
        <v>89</v>
      </c>
      <c r="E19" s="325" t="s">
        <v>581</v>
      </c>
      <c r="F19" s="385"/>
      <c r="G19" s="322" t="s">
        <v>89</v>
      </c>
      <c r="H19" s="325" t="s">
        <v>585</v>
      </c>
      <c r="I19" s="385"/>
    </row>
    <row r="20" spans="1:9" ht="99" customHeight="1" x14ac:dyDescent="0.2">
      <c r="A20" s="390"/>
      <c r="B20" s="199" t="s">
        <v>558</v>
      </c>
      <c r="C20" s="382"/>
      <c r="D20" s="195" t="s">
        <v>88</v>
      </c>
      <c r="E20" s="216" t="s">
        <v>88</v>
      </c>
      <c r="F20" s="385"/>
      <c r="G20" s="194" t="s">
        <v>88</v>
      </c>
      <c r="H20" s="216" t="s">
        <v>88</v>
      </c>
      <c r="I20" s="385"/>
    </row>
    <row r="21" spans="1:9" ht="196.5" customHeight="1" x14ac:dyDescent="0.2">
      <c r="A21" s="391"/>
      <c r="B21" s="197" t="s">
        <v>521</v>
      </c>
      <c r="C21" s="383"/>
      <c r="D21" s="195" t="s">
        <v>87</v>
      </c>
      <c r="E21" s="222" t="s">
        <v>532</v>
      </c>
      <c r="F21" s="386"/>
      <c r="G21" s="194" t="s">
        <v>87</v>
      </c>
      <c r="H21" s="222" t="s">
        <v>559</v>
      </c>
      <c r="I21" s="386"/>
    </row>
    <row r="22" spans="1:9" s="118" customFormat="1" ht="16.5" x14ac:dyDescent="0.2">
      <c r="A22" s="113" t="s">
        <v>528</v>
      </c>
      <c r="B22" s="114" t="s">
        <v>527</v>
      </c>
      <c r="C22" s="200"/>
      <c r="D22" s="201"/>
      <c r="E22" s="219"/>
      <c r="F22" s="202"/>
      <c r="G22" s="202"/>
      <c r="H22" s="203"/>
      <c r="I22" s="202"/>
    </row>
    <row r="23" spans="1:9" ht="48" customHeight="1" x14ac:dyDescent="0.2">
      <c r="A23" s="324"/>
      <c r="B23" s="197" t="s">
        <v>531</v>
      </c>
      <c r="C23" s="326">
        <v>100</v>
      </c>
      <c r="D23" s="195" t="s">
        <v>87</v>
      </c>
      <c r="E23" s="222" t="s">
        <v>560</v>
      </c>
      <c r="F23" s="327">
        <v>0</v>
      </c>
      <c r="G23" s="194" t="s">
        <v>89</v>
      </c>
      <c r="H23" s="222" t="s">
        <v>561</v>
      </c>
      <c r="I23" s="327">
        <v>0</v>
      </c>
    </row>
    <row r="24" spans="1:9" ht="18" customHeight="1" x14ac:dyDescent="0.2">
      <c r="A24" s="112"/>
      <c r="B24" s="99" t="s">
        <v>109</v>
      </c>
      <c r="C24" s="204">
        <f>SUM(C13:C23)</f>
        <v>400</v>
      </c>
      <c r="D24" s="367" t="s">
        <v>582</v>
      </c>
      <c r="E24" s="368"/>
      <c r="F24" s="369"/>
      <c r="G24" s="378">
        <f>SUM(I13:I23)</f>
        <v>0</v>
      </c>
      <c r="H24" s="379"/>
      <c r="I24" s="380"/>
    </row>
    <row r="26" spans="1:9" ht="15.75" x14ac:dyDescent="0.2">
      <c r="B26" s="31" t="s">
        <v>35</v>
      </c>
      <c r="C26" s="36"/>
      <c r="D26" s="31"/>
    </row>
    <row r="27" spans="1:9" ht="15.75" x14ac:dyDescent="0.2">
      <c r="B27" s="38"/>
      <c r="C27" s="36"/>
      <c r="D27" s="31"/>
    </row>
    <row r="28" spans="1:9" ht="15.75" x14ac:dyDescent="0.2">
      <c r="B28" s="38"/>
      <c r="C28" s="36"/>
      <c r="D28" s="31"/>
    </row>
    <row r="29" spans="1:9" ht="15.75" x14ac:dyDescent="0.2">
      <c r="B29" s="38"/>
      <c r="C29" s="36"/>
      <c r="D29" s="31"/>
    </row>
    <row r="30" spans="1:9" ht="15.75" x14ac:dyDescent="0.2">
      <c r="B30" s="40"/>
    </row>
    <row r="31" spans="1:9" s="34" customFormat="1" ht="15.75" x14ac:dyDescent="0.2">
      <c r="A31" s="37"/>
      <c r="B31" s="41" t="s">
        <v>36</v>
      </c>
      <c r="C31" s="38"/>
      <c r="D31" s="39"/>
      <c r="E31" s="39"/>
      <c r="F31" s="38"/>
      <c r="G31" s="39"/>
      <c r="H31" s="38"/>
      <c r="I31" s="39"/>
    </row>
    <row r="32" spans="1:9" s="34" customFormat="1" ht="15.75" x14ac:dyDescent="0.25">
      <c r="A32" s="37"/>
      <c r="B32" s="42" t="s">
        <v>91</v>
      </c>
      <c r="C32" s="38"/>
      <c r="D32" s="39"/>
      <c r="E32" s="39"/>
      <c r="F32" s="38"/>
      <c r="G32" s="39"/>
      <c r="H32" s="38"/>
      <c r="I32" s="39"/>
    </row>
    <row r="33" spans="1:9" s="34" customFormat="1" ht="15.75" x14ac:dyDescent="0.25">
      <c r="A33" s="37"/>
      <c r="B33" s="42"/>
      <c r="C33" s="38"/>
      <c r="D33" s="39"/>
      <c r="E33" s="39"/>
      <c r="F33" s="38"/>
      <c r="G33" s="39"/>
      <c r="H33" s="38"/>
      <c r="I33" s="39"/>
    </row>
    <row r="34" spans="1:9" s="34" customFormat="1" ht="15.75" x14ac:dyDescent="0.25">
      <c r="A34" s="37"/>
      <c r="B34" s="42"/>
      <c r="C34" s="38"/>
      <c r="D34" s="39"/>
      <c r="E34" s="39"/>
      <c r="F34" s="38"/>
      <c r="G34" s="39"/>
      <c r="H34" s="38"/>
      <c r="I34" s="39"/>
    </row>
    <row r="35" spans="1:9" s="34" customFormat="1" ht="15.75" x14ac:dyDescent="0.25">
      <c r="A35" s="37"/>
      <c r="B35" s="42"/>
      <c r="C35" s="38"/>
      <c r="D35" s="39"/>
      <c r="E35" s="39"/>
      <c r="F35" s="38"/>
      <c r="G35" s="39"/>
      <c r="H35" s="38"/>
      <c r="I35" s="39"/>
    </row>
    <row r="36" spans="1:9" ht="15.75" x14ac:dyDescent="0.25">
      <c r="A36" s="100"/>
      <c r="B36" s="42"/>
      <c r="C36" s="60"/>
      <c r="D36" s="101"/>
      <c r="E36" s="38"/>
      <c r="F36" s="38"/>
      <c r="G36" s="38"/>
      <c r="H36" s="38"/>
      <c r="I36" s="38"/>
    </row>
    <row r="37" spans="1:9" ht="15.75" x14ac:dyDescent="0.2">
      <c r="A37" s="70"/>
      <c r="B37" s="41" t="s">
        <v>107</v>
      </c>
      <c r="C37" s="60"/>
      <c r="D37" s="101"/>
      <c r="E37" s="38"/>
      <c r="F37" s="38"/>
      <c r="G37" s="38"/>
      <c r="H37" s="38"/>
      <c r="I37" s="38"/>
    </row>
    <row r="38" spans="1:9" ht="15.75" x14ac:dyDescent="0.25">
      <c r="A38" s="70"/>
      <c r="B38" s="42" t="s">
        <v>91</v>
      </c>
      <c r="C38" s="60"/>
      <c r="D38" s="101"/>
      <c r="E38" s="38"/>
      <c r="F38" s="38"/>
      <c r="G38" s="38"/>
      <c r="H38" s="38"/>
      <c r="I38" s="38"/>
    </row>
    <row r="39" spans="1:9" ht="15.75" x14ac:dyDescent="0.2">
      <c r="A39" s="70"/>
      <c r="B39" s="38"/>
      <c r="C39" s="60"/>
      <c r="D39" s="101"/>
      <c r="E39" s="38"/>
      <c r="F39" s="38"/>
      <c r="G39" s="38"/>
      <c r="H39" s="38"/>
      <c r="I39" s="38"/>
    </row>
    <row r="40" spans="1:9" s="34" customFormat="1" x14ac:dyDescent="0.2">
      <c r="A40" s="37"/>
      <c r="B40" s="38"/>
      <c r="C40" s="38"/>
      <c r="D40" s="39"/>
      <c r="E40" s="39"/>
      <c r="F40" s="38"/>
      <c r="G40" s="39"/>
      <c r="H40" s="38"/>
      <c r="I40" s="39"/>
    </row>
    <row r="41" spans="1:9" s="34" customFormat="1" x14ac:dyDescent="0.2">
      <c r="A41" s="37"/>
      <c r="B41" s="38"/>
      <c r="C41" s="38"/>
      <c r="D41" s="39"/>
      <c r="E41" s="39"/>
      <c r="F41" s="38"/>
      <c r="G41" s="39"/>
      <c r="H41" s="38"/>
      <c r="I41" s="39"/>
    </row>
    <row r="42" spans="1:9" ht="15.75" x14ac:dyDescent="0.25">
      <c r="A42" s="102"/>
      <c r="B42" s="38"/>
      <c r="C42" s="107"/>
      <c r="D42" s="42"/>
      <c r="E42" s="38"/>
      <c r="F42" s="38"/>
      <c r="G42" s="38"/>
      <c r="H42" s="38"/>
      <c r="I42" s="38"/>
    </row>
    <row r="43" spans="1:9" ht="15.75" x14ac:dyDescent="0.25">
      <c r="B43" s="41" t="s">
        <v>92</v>
      </c>
      <c r="C43" s="108"/>
      <c r="D43" s="34"/>
      <c r="E43" s="42"/>
      <c r="F43" s="42"/>
      <c r="G43" s="42"/>
      <c r="H43" s="42"/>
      <c r="I43" s="42"/>
    </row>
    <row r="44" spans="1:9" ht="15.75" x14ac:dyDescent="0.25">
      <c r="B44" s="42" t="s">
        <v>91</v>
      </c>
      <c r="C44" s="106"/>
      <c r="D44" s="41"/>
    </row>
    <row r="45" spans="1:9" ht="15.75" x14ac:dyDescent="0.25">
      <c r="B45" s="42"/>
      <c r="C45" s="107"/>
      <c r="D45" s="42"/>
    </row>
    <row r="46" spans="1:9" ht="15.75" x14ac:dyDescent="0.25">
      <c r="B46" s="42"/>
      <c r="C46" s="107"/>
      <c r="D46" s="42"/>
    </row>
    <row r="47" spans="1:9" ht="15.75" x14ac:dyDescent="0.25">
      <c r="B47" s="42"/>
    </row>
    <row r="48" spans="1:9" ht="15.75" x14ac:dyDescent="0.25">
      <c r="B48" s="42"/>
    </row>
    <row r="49" spans="2:2" ht="15.75" x14ac:dyDescent="0.2">
      <c r="B49" s="41" t="s">
        <v>37</v>
      </c>
    </row>
    <row r="50" spans="2:2" ht="15.75" x14ac:dyDescent="0.25">
      <c r="B50" s="42" t="s">
        <v>38</v>
      </c>
    </row>
    <row r="51" spans="2:2" ht="15.75" x14ac:dyDescent="0.25">
      <c r="B51" s="42" t="s">
        <v>39</v>
      </c>
    </row>
  </sheetData>
  <mergeCells count="25">
    <mergeCell ref="A1:C1"/>
    <mergeCell ref="A2:C2"/>
    <mergeCell ref="A3:C3"/>
    <mergeCell ref="A4:C4"/>
    <mergeCell ref="A18:A21"/>
    <mergeCell ref="C18:C21"/>
    <mergeCell ref="A5:C5"/>
    <mergeCell ref="A6:C6"/>
    <mergeCell ref="A7:C7"/>
    <mergeCell ref="A13:A16"/>
    <mergeCell ref="A10:A11"/>
    <mergeCell ref="B10:B11"/>
    <mergeCell ref="B18:B19"/>
    <mergeCell ref="D24:F24"/>
    <mergeCell ref="C10:C11"/>
    <mergeCell ref="D10:F10"/>
    <mergeCell ref="D9:F9"/>
    <mergeCell ref="G24:I24"/>
    <mergeCell ref="C13:C16"/>
    <mergeCell ref="F13:F16"/>
    <mergeCell ref="F18:F21"/>
    <mergeCell ref="G9:I9"/>
    <mergeCell ref="G10:I10"/>
    <mergeCell ref="I13:I16"/>
    <mergeCell ref="I18:I21"/>
  </mergeCells>
  <conditionalFormatting sqref="F13 D13:D16 G13:G16 D18:D19 G18:G21 D20:E21">
    <cfRule type="cellIs" dxfId="53" priority="94" operator="equal">
      <formula>"NO"</formula>
    </cfRule>
  </conditionalFormatting>
  <conditionalFormatting sqref="D12">
    <cfRule type="cellIs" dxfId="52" priority="93" operator="equal">
      <formula>"NO"</formula>
    </cfRule>
  </conditionalFormatting>
  <conditionalFormatting sqref="F18:F19">
    <cfRule type="cellIs" dxfId="51" priority="84" operator="equal">
      <formula>"NO"</formula>
    </cfRule>
  </conditionalFormatting>
  <conditionalFormatting sqref="E13:E14">
    <cfRule type="cellIs" dxfId="50" priority="52" operator="equal">
      <formula>"NO"</formula>
    </cfRule>
  </conditionalFormatting>
  <conditionalFormatting sqref="D17">
    <cfRule type="cellIs" dxfId="49" priority="42" operator="equal">
      <formula>"NO"</formula>
    </cfRule>
  </conditionalFormatting>
  <conditionalFormatting sqref="I13">
    <cfRule type="cellIs" dxfId="48" priority="41" operator="equal">
      <formula>"NO"</formula>
    </cfRule>
  </conditionalFormatting>
  <conditionalFormatting sqref="I18:I19">
    <cfRule type="cellIs" dxfId="47" priority="40" operator="equal">
      <formula>"NO"</formula>
    </cfRule>
  </conditionalFormatting>
  <conditionalFormatting sqref="E16">
    <cfRule type="cellIs" dxfId="46" priority="37" operator="equal">
      <formula>"NO"</formula>
    </cfRule>
  </conditionalFormatting>
  <conditionalFormatting sqref="E15">
    <cfRule type="cellIs" dxfId="45" priority="11" operator="equal">
      <formula>"NO"</formula>
    </cfRule>
  </conditionalFormatting>
  <conditionalFormatting sqref="E18:E19">
    <cfRule type="cellIs" dxfId="44" priority="10" operator="equal">
      <formula>"NO"</formula>
    </cfRule>
  </conditionalFormatting>
  <conditionalFormatting sqref="D22">
    <cfRule type="cellIs" dxfId="43" priority="9" operator="equal">
      <formula>"NO"</formula>
    </cfRule>
  </conditionalFormatting>
  <conditionalFormatting sqref="G23 D23:E23">
    <cfRule type="cellIs" dxfId="42" priority="8" operator="equal">
      <formula>"NO"</formula>
    </cfRule>
  </conditionalFormatting>
  <conditionalFormatting sqref="H20:H21">
    <cfRule type="cellIs" dxfId="41" priority="6" operator="equal">
      <formula>"NO"</formula>
    </cfRule>
  </conditionalFormatting>
  <conditionalFormatting sqref="H13:H14">
    <cfRule type="cellIs" dxfId="40" priority="5" operator="equal">
      <formula>"NO"</formula>
    </cfRule>
  </conditionalFormatting>
  <conditionalFormatting sqref="H16">
    <cfRule type="cellIs" dxfId="39" priority="4" operator="equal">
      <formula>"NO"</formula>
    </cfRule>
  </conditionalFormatting>
  <conditionalFormatting sqref="H15">
    <cfRule type="cellIs" dxfId="38" priority="3" operator="equal">
      <formula>"NO"</formula>
    </cfRule>
  </conditionalFormatting>
  <conditionalFormatting sqref="H18:H19">
    <cfRule type="cellIs" dxfId="37" priority="2" operator="equal">
      <formula>"NO"</formula>
    </cfRule>
  </conditionalFormatting>
  <conditionalFormatting sqref="H23">
    <cfRule type="cellIs" dxfId="36" priority="1" operator="equal">
      <formula>"NO"</formula>
    </cfRule>
  </conditionalFormatting>
  <pageMargins left="0.47244094488188981" right="0.47244094488188981" top="0.59055118110236227" bottom="0.59055118110236227" header="0.31496062992125984" footer="0.31496062992125984"/>
  <pageSetup scale="27" orientation="landscape"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sheetPr>
  <dimension ref="A1:S260"/>
  <sheetViews>
    <sheetView zoomScale="80" zoomScaleNormal="80" workbookViewId="0">
      <pane xSplit="5" ySplit="7" topLeftCell="F239" activePane="bottomRight" state="frozen"/>
      <selection pane="topRight" activeCell="E1" sqref="E1"/>
      <selection pane="bottomLeft" activeCell="A8" sqref="A8"/>
      <selection pane="bottomRight" activeCell="I249" sqref="I249"/>
    </sheetView>
  </sheetViews>
  <sheetFormatPr baseColWidth="10" defaultColWidth="15" defaultRowHeight="12.75" x14ac:dyDescent="0.25"/>
  <cols>
    <col min="1" max="1" width="7.5703125" style="1" customWidth="1"/>
    <col min="2" max="2" width="8.85546875" style="1" customWidth="1"/>
    <col min="3" max="3" width="60.85546875" style="1" customWidth="1"/>
    <col min="4" max="4" width="8.7109375" style="1" customWidth="1"/>
    <col min="5" max="5" width="12.28515625" style="1" bestFit="1" customWidth="1"/>
    <col min="6" max="6" width="15.140625" style="1" customWidth="1"/>
    <col min="7" max="7" width="19.42578125" style="1" customWidth="1"/>
    <col min="8" max="8" width="15.140625" style="1" bestFit="1" customWidth="1"/>
    <col min="9" max="9" width="18.85546875" style="1" bestFit="1" customWidth="1"/>
    <col min="10" max="10" width="16.85546875" style="1" customWidth="1"/>
    <col min="11" max="11" width="15.140625" style="1" hidden="1" customWidth="1"/>
    <col min="12" max="12" width="18.85546875" style="1" hidden="1" customWidth="1"/>
    <col min="13" max="13" width="16.85546875" style="1" hidden="1" customWidth="1"/>
    <col min="14" max="14" width="15.140625" style="1" hidden="1" customWidth="1"/>
    <col min="15" max="15" width="18.85546875" style="1" hidden="1" customWidth="1"/>
    <col min="16" max="16" width="16.85546875" style="1" hidden="1" customWidth="1"/>
    <col min="17" max="17" width="15.140625" style="1" hidden="1" customWidth="1"/>
    <col min="18" max="18" width="18.85546875" style="1" hidden="1" customWidth="1"/>
    <col min="19" max="19" width="16.85546875" style="1" hidden="1" customWidth="1"/>
    <col min="20" max="16384" width="15" style="1"/>
  </cols>
  <sheetData>
    <row r="1" spans="1:19" x14ac:dyDescent="0.25">
      <c r="A1" s="405" t="s">
        <v>14</v>
      </c>
      <c r="B1" s="415"/>
      <c r="C1" s="405"/>
      <c r="D1" s="405"/>
      <c r="E1" s="405"/>
      <c r="F1" s="405"/>
      <c r="G1" s="405"/>
    </row>
    <row r="2" spans="1:19" x14ac:dyDescent="0.25">
      <c r="A2" s="405" t="s">
        <v>42</v>
      </c>
      <c r="B2" s="415"/>
      <c r="C2" s="405"/>
      <c r="D2" s="405"/>
      <c r="E2" s="405"/>
      <c r="F2" s="405"/>
      <c r="G2" s="405"/>
    </row>
    <row r="3" spans="1:19" ht="18" customHeight="1" x14ac:dyDescent="0.25">
      <c r="A3" s="413" t="str">
        <f>+'VERIFICACIÓN TÉCNICA'!A7</f>
        <v>OBJETO: OBRA PARA ADECUACIONES FÍSICAS PARA EL FORTALECIMIENTO DE LA INFRAESTRUCTURA TECNOLÓGICA DE LA UNIVERSIDAD DEL CAUCA.</v>
      </c>
      <c r="B3" s="414"/>
      <c r="C3" s="413"/>
      <c r="D3" s="413"/>
      <c r="E3" s="413"/>
      <c r="F3" s="413"/>
      <c r="G3" s="413"/>
      <c r="H3" s="399" t="str">
        <f>+'VERIFICACIÓN TÉCNICA'!C10</f>
        <v>ALCALA SAS</v>
      </c>
      <c r="I3" s="400"/>
      <c r="J3" s="401"/>
      <c r="K3" s="399"/>
      <c r="L3" s="400"/>
      <c r="M3" s="401"/>
      <c r="N3" s="399"/>
      <c r="O3" s="400"/>
      <c r="P3" s="401"/>
      <c r="Q3" s="399"/>
      <c r="R3" s="400"/>
      <c r="S3" s="401"/>
    </row>
    <row r="4" spans="1:19" ht="59.25" customHeight="1" x14ac:dyDescent="0.25">
      <c r="A4" s="413"/>
      <c r="B4" s="414"/>
      <c r="C4" s="413"/>
      <c r="D4" s="413"/>
      <c r="E4" s="413"/>
      <c r="F4" s="413"/>
      <c r="G4" s="413"/>
      <c r="H4" s="402"/>
      <c r="I4" s="403"/>
      <c r="J4" s="404"/>
      <c r="K4" s="402"/>
      <c r="L4" s="403"/>
      <c r="M4" s="404"/>
      <c r="N4" s="402"/>
      <c r="O4" s="403"/>
      <c r="P4" s="404"/>
      <c r="Q4" s="402"/>
      <c r="R4" s="403"/>
      <c r="S4" s="404"/>
    </row>
    <row r="5" spans="1:19" x14ac:dyDescent="0.25">
      <c r="A5" s="413"/>
      <c r="B5" s="414"/>
      <c r="C5" s="413"/>
      <c r="D5" s="413"/>
      <c r="E5" s="413"/>
      <c r="F5" s="413"/>
      <c r="G5" s="413"/>
      <c r="H5" s="405">
        <v>1</v>
      </c>
      <c r="I5" s="405"/>
      <c r="J5" s="405"/>
      <c r="K5" s="405">
        <v>2</v>
      </c>
      <c r="L5" s="405"/>
      <c r="M5" s="405"/>
      <c r="N5" s="405">
        <v>3</v>
      </c>
      <c r="O5" s="405"/>
      <c r="P5" s="405"/>
      <c r="Q5" s="405">
        <v>4</v>
      </c>
      <c r="R5" s="405"/>
      <c r="S5" s="405"/>
    </row>
    <row r="6" spans="1:19" ht="15" customHeight="1" x14ac:dyDescent="0.25">
      <c r="A6" s="411" t="s">
        <v>43</v>
      </c>
      <c r="B6" s="412"/>
      <c r="C6" s="411"/>
      <c r="D6" s="411"/>
      <c r="E6" s="411"/>
      <c r="F6" s="411"/>
      <c r="G6" s="411"/>
      <c r="H6" s="406" t="s">
        <v>8</v>
      </c>
      <c r="I6" s="406" t="s">
        <v>9</v>
      </c>
      <c r="J6" s="120" t="s">
        <v>44</v>
      </c>
      <c r="K6" s="406" t="s">
        <v>8</v>
      </c>
      <c r="L6" s="406" t="s">
        <v>9</v>
      </c>
      <c r="M6" s="120" t="s">
        <v>44</v>
      </c>
      <c r="N6" s="406" t="s">
        <v>8</v>
      </c>
      <c r="O6" s="406" t="s">
        <v>9</v>
      </c>
      <c r="P6" s="228" t="s">
        <v>44</v>
      </c>
      <c r="Q6" s="406" t="s">
        <v>8</v>
      </c>
      <c r="R6" s="406" t="s">
        <v>9</v>
      </c>
      <c r="S6" s="230" t="s">
        <v>44</v>
      </c>
    </row>
    <row r="7" spans="1:19" x14ac:dyDescent="0.25">
      <c r="A7" s="121" t="s">
        <v>0</v>
      </c>
      <c r="B7" s="233" t="s">
        <v>113</v>
      </c>
      <c r="C7" s="121" t="s">
        <v>10</v>
      </c>
      <c r="D7" s="121" t="s">
        <v>2</v>
      </c>
      <c r="E7" s="121" t="s">
        <v>1</v>
      </c>
      <c r="F7" s="121" t="s">
        <v>8</v>
      </c>
      <c r="G7" s="121" t="s">
        <v>9</v>
      </c>
      <c r="H7" s="407"/>
      <c r="I7" s="407"/>
      <c r="J7" s="119" t="s">
        <v>45</v>
      </c>
      <c r="K7" s="407"/>
      <c r="L7" s="407"/>
      <c r="M7" s="119" t="s">
        <v>45</v>
      </c>
      <c r="N7" s="407"/>
      <c r="O7" s="407"/>
      <c r="P7" s="229" t="s">
        <v>45</v>
      </c>
      <c r="Q7" s="407"/>
      <c r="R7" s="407"/>
      <c r="S7" s="231" t="s">
        <v>45</v>
      </c>
    </row>
    <row r="8" spans="1:19" s="53" customFormat="1" x14ac:dyDescent="0.25">
      <c r="A8" s="121"/>
      <c r="B8" s="233"/>
      <c r="C8" s="122"/>
      <c r="D8" s="121"/>
      <c r="E8" s="121"/>
      <c r="F8" s="121"/>
      <c r="G8" s="121"/>
      <c r="H8" s="121"/>
      <c r="I8" s="121"/>
      <c r="J8" s="121"/>
      <c r="K8" s="121"/>
      <c r="L8" s="121"/>
      <c r="M8" s="121"/>
      <c r="N8" s="227"/>
      <c r="O8" s="227"/>
      <c r="P8" s="227"/>
      <c r="Q8" s="232"/>
      <c r="R8" s="232"/>
      <c r="S8" s="232"/>
    </row>
    <row r="9" spans="1:19" ht="15" x14ac:dyDescent="0.25">
      <c r="A9" s="237" t="s">
        <v>114</v>
      </c>
      <c r="B9" s="237"/>
      <c r="C9" s="238" t="s">
        <v>115</v>
      </c>
      <c r="D9" s="238"/>
      <c r="E9" s="238"/>
      <c r="F9" s="239"/>
      <c r="G9" s="236">
        <f>ROUND($E9*F9,0)</f>
        <v>0</v>
      </c>
      <c r="H9" s="125"/>
      <c r="I9" s="125">
        <f t="shared" ref="I9:I72" si="0">ROUND($E9*H9,0)</f>
        <v>0</v>
      </c>
      <c r="J9" s="124" t="str">
        <f t="shared" ref="J9:J10" si="1">+IF(H9&lt;=$F9,"OK","NO OK")</f>
        <v>OK</v>
      </c>
      <c r="K9" s="125"/>
      <c r="L9" s="125">
        <f t="shared" ref="L9:L10" si="2">ROUND($E9*K9,0)</f>
        <v>0</v>
      </c>
      <c r="M9" s="124" t="str">
        <f t="shared" ref="M9:M10" si="3">+IF(K9&lt;=$F9,"OK","NO OK")</f>
        <v>OK</v>
      </c>
      <c r="N9" s="125"/>
      <c r="O9" s="125">
        <f t="shared" ref="O9:O17" si="4">ROUND($E9*N9,0)</f>
        <v>0</v>
      </c>
      <c r="P9" s="124" t="str">
        <f t="shared" ref="P9:P17" si="5">+IF(N9&lt;=$F9,"OK","NO OK")</f>
        <v>OK</v>
      </c>
      <c r="Q9" s="125"/>
      <c r="R9" s="125">
        <f t="shared" ref="R9:R17" si="6">ROUND($E9*Q9,0)</f>
        <v>0</v>
      </c>
      <c r="S9" s="124" t="str">
        <f t="shared" ref="S9:S17" si="7">+IF(Q9&lt;=$F9,"OK","NO OK")</f>
        <v>OK</v>
      </c>
    </row>
    <row r="10" spans="1:19" ht="15" x14ac:dyDescent="0.25">
      <c r="A10" s="240">
        <v>1</v>
      </c>
      <c r="B10" s="240"/>
      <c r="C10" s="241" t="s">
        <v>93</v>
      </c>
      <c r="D10" s="240"/>
      <c r="E10" s="240"/>
      <c r="F10" s="242"/>
      <c r="G10" s="236">
        <f t="shared" ref="G10:G73" si="8">ROUND($E10*F10,0)</f>
        <v>0</v>
      </c>
      <c r="H10" s="125"/>
      <c r="I10" s="125">
        <f t="shared" si="0"/>
        <v>0</v>
      </c>
      <c r="J10" s="124" t="str">
        <f t="shared" si="1"/>
        <v>OK</v>
      </c>
      <c r="K10" s="125"/>
      <c r="L10" s="125">
        <f t="shared" si="2"/>
        <v>0</v>
      </c>
      <c r="M10" s="124" t="str">
        <f t="shared" si="3"/>
        <v>OK</v>
      </c>
      <c r="N10" s="125"/>
      <c r="O10" s="125">
        <f t="shared" si="4"/>
        <v>0</v>
      </c>
      <c r="P10" s="124" t="str">
        <f t="shared" si="5"/>
        <v>OK</v>
      </c>
      <c r="Q10" s="125"/>
      <c r="R10" s="125">
        <f t="shared" si="6"/>
        <v>0</v>
      </c>
      <c r="S10" s="124" t="str">
        <f t="shared" si="7"/>
        <v>OK</v>
      </c>
    </row>
    <row r="11" spans="1:19" ht="38.25" x14ac:dyDescent="0.25">
      <c r="A11" s="243" t="s">
        <v>116</v>
      </c>
      <c r="B11" s="243">
        <v>1</v>
      </c>
      <c r="C11" s="244" t="s">
        <v>117</v>
      </c>
      <c r="D11" s="243" t="s">
        <v>7</v>
      </c>
      <c r="E11" s="245">
        <v>6738.39</v>
      </c>
      <c r="F11" s="246">
        <v>6709</v>
      </c>
      <c r="G11" s="236">
        <f t="shared" si="8"/>
        <v>45207859</v>
      </c>
      <c r="H11" s="125">
        <v>6709</v>
      </c>
      <c r="I11" s="125">
        <f t="shared" si="0"/>
        <v>45207859</v>
      </c>
      <c r="J11" s="124" t="str">
        <f t="shared" ref="J11:J74" si="9">+IF(H11&lt;=$F11,"OK","NO OK")</f>
        <v>OK</v>
      </c>
      <c r="K11" s="125"/>
      <c r="L11" s="125">
        <f t="shared" ref="L11:L74" si="10">ROUND($E11*K11,0)</f>
        <v>0</v>
      </c>
      <c r="M11" s="124" t="str">
        <f t="shared" ref="M11:M74" si="11">+IF(K11&lt;=$F11,"OK","NO OK")</f>
        <v>OK</v>
      </c>
      <c r="N11" s="125"/>
      <c r="O11" s="125">
        <f t="shared" si="4"/>
        <v>0</v>
      </c>
      <c r="P11" s="124" t="str">
        <f t="shared" si="5"/>
        <v>OK</v>
      </c>
      <c r="Q11" s="125"/>
      <c r="R11" s="125">
        <f t="shared" si="6"/>
        <v>0</v>
      </c>
      <c r="S11" s="124" t="str">
        <f t="shared" si="7"/>
        <v>OK</v>
      </c>
    </row>
    <row r="12" spans="1:19" ht="38.25" x14ac:dyDescent="0.25">
      <c r="A12" s="243" t="s">
        <v>118</v>
      </c>
      <c r="B12" s="243">
        <v>2</v>
      </c>
      <c r="C12" s="244" t="s">
        <v>119</v>
      </c>
      <c r="D12" s="243" t="s">
        <v>75</v>
      </c>
      <c r="E12" s="245">
        <v>401</v>
      </c>
      <c r="F12" s="246">
        <v>6944</v>
      </c>
      <c r="G12" s="236">
        <f t="shared" si="8"/>
        <v>2784544</v>
      </c>
      <c r="H12" s="125">
        <v>6944</v>
      </c>
      <c r="I12" s="125">
        <f t="shared" si="0"/>
        <v>2784544</v>
      </c>
      <c r="J12" s="124" t="str">
        <f t="shared" si="9"/>
        <v>OK</v>
      </c>
      <c r="K12" s="125"/>
      <c r="L12" s="125">
        <f t="shared" si="10"/>
        <v>0</v>
      </c>
      <c r="M12" s="124" t="str">
        <f t="shared" si="11"/>
        <v>OK</v>
      </c>
      <c r="N12" s="125"/>
      <c r="O12" s="125">
        <f t="shared" si="4"/>
        <v>0</v>
      </c>
      <c r="P12" s="124" t="str">
        <f t="shared" si="5"/>
        <v>OK</v>
      </c>
      <c r="Q12" s="125"/>
      <c r="R12" s="125">
        <f t="shared" si="6"/>
        <v>0</v>
      </c>
      <c r="S12" s="124" t="str">
        <f t="shared" si="7"/>
        <v>OK</v>
      </c>
    </row>
    <row r="13" spans="1:19" ht="15" x14ac:dyDescent="0.25">
      <c r="A13" s="243" t="s">
        <v>120</v>
      </c>
      <c r="B13" s="243">
        <v>3</v>
      </c>
      <c r="C13" s="244" t="s">
        <v>121</v>
      </c>
      <c r="D13" s="243" t="s">
        <v>7</v>
      </c>
      <c r="E13" s="245">
        <v>116.98</v>
      </c>
      <c r="F13" s="246">
        <v>44085</v>
      </c>
      <c r="G13" s="236">
        <f t="shared" si="8"/>
        <v>5157063</v>
      </c>
      <c r="H13" s="125">
        <v>44085</v>
      </c>
      <c r="I13" s="125">
        <f t="shared" si="0"/>
        <v>5157063</v>
      </c>
      <c r="J13" s="124" t="str">
        <f t="shared" si="9"/>
        <v>OK</v>
      </c>
      <c r="K13" s="125"/>
      <c r="L13" s="125">
        <f t="shared" si="10"/>
        <v>0</v>
      </c>
      <c r="M13" s="124" t="str">
        <f t="shared" si="11"/>
        <v>OK</v>
      </c>
      <c r="N13" s="125"/>
      <c r="O13" s="125">
        <f t="shared" si="4"/>
        <v>0</v>
      </c>
      <c r="P13" s="124" t="str">
        <f t="shared" si="5"/>
        <v>OK</v>
      </c>
      <c r="Q13" s="125"/>
      <c r="R13" s="125">
        <f t="shared" si="6"/>
        <v>0</v>
      </c>
      <c r="S13" s="124" t="str">
        <f t="shared" si="7"/>
        <v>OK</v>
      </c>
    </row>
    <row r="14" spans="1:19" ht="38.25" x14ac:dyDescent="0.25">
      <c r="A14" s="243" t="s">
        <v>122</v>
      </c>
      <c r="B14" s="243">
        <v>4</v>
      </c>
      <c r="C14" s="244" t="s">
        <v>123</v>
      </c>
      <c r="D14" s="243" t="s">
        <v>75</v>
      </c>
      <c r="E14" s="245">
        <v>349.79</v>
      </c>
      <c r="F14" s="246">
        <v>12681</v>
      </c>
      <c r="G14" s="236">
        <f t="shared" si="8"/>
        <v>4435687</v>
      </c>
      <c r="H14" s="125">
        <v>12681</v>
      </c>
      <c r="I14" s="125">
        <f t="shared" si="0"/>
        <v>4435687</v>
      </c>
      <c r="J14" s="124" t="str">
        <f t="shared" si="9"/>
        <v>OK</v>
      </c>
      <c r="K14" s="125"/>
      <c r="L14" s="125">
        <f t="shared" si="10"/>
        <v>0</v>
      </c>
      <c r="M14" s="124" t="str">
        <f t="shared" si="11"/>
        <v>OK</v>
      </c>
      <c r="N14" s="125"/>
      <c r="O14" s="125">
        <f t="shared" si="4"/>
        <v>0</v>
      </c>
      <c r="P14" s="124" t="str">
        <f t="shared" si="5"/>
        <v>OK</v>
      </c>
      <c r="Q14" s="125"/>
      <c r="R14" s="125">
        <f t="shared" si="6"/>
        <v>0</v>
      </c>
      <c r="S14" s="124" t="str">
        <f t="shared" si="7"/>
        <v>OK</v>
      </c>
    </row>
    <row r="15" spans="1:19" ht="25.5" x14ac:dyDescent="0.25">
      <c r="A15" s="243" t="s">
        <v>124</v>
      </c>
      <c r="B15" s="243">
        <v>5</v>
      </c>
      <c r="C15" s="244" t="s">
        <v>125</v>
      </c>
      <c r="D15" s="243" t="s">
        <v>11</v>
      </c>
      <c r="E15" s="245">
        <v>3802.74</v>
      </c>
      <c r="F15" s="246">
        <v>25542</v>
      </c>
      <c r="G15" s="236">
        <f t="shared" si="8"/>
        <v>97129585</v>
      </c>
      <c r="H15" s="125">
        <v>25542</v>
      </c>
      <c r="I15" s="125">
        <f t="shared" si="0"/>
        <v>97129585</v>
      </c>
      <c r="J15" s="124" t="str">
        <f t="shared" si="9"/>
        <v>OK</v>
      </c>
      <c r="K15" s="125"/>
      <c r="L15" s="125">
        <f t="shared" si="10"/>
        <v>0</v>
      </c>
      <c r="M15" s="124" t="str">
        <f t="shared" si="11"/>
        <v>OK</v>
      </c>
      <c r="N15" s="125"/>
      <c r="O15" s="125">
        <f t="shared" si="4"/>
        <v>0</v>
      </c>
      <c r="P15" s="124" t="str">
        <f t="shared" si="5"/>
        <v>OK</v>
      </c>
      <c r="Q15" s="125"/>
      <c r="R15" s="125">
        <f t="shared" si="6"/>
        <v>0</v>
      </c>
      <c r="S15" s="124" t="str">
        <f t="shared" si="7"/>
        <v>OK</v>
      </c>
    </row>
    <row r="16" spans="1:19" ht="25.5" x14ac:dyDescent="0.25">
      <c r="A16" s="243" t="s">
        <v>126</v>
      </c>
      <c r="B16" s="243">
        <v>26</v>
      </c>
      <c r="C16" s="244" t="s">
        <v>127</v>
      </c>
      <c r="D16" s="243" t="s">
        <v>11</v>
      </c>
      <c r="E16" s="245">
        <v>178.35</v>
      </c>
      <c r="F16" s="246">
        <v>11376</v>
      </c>
      <c r="G16" s="236">
        <f t="shared" si="8"/>
        <v>2028910</v>
      </c>
      <c r="H16" s="125">
        <v>11376</v>
      </c>
      <c r="I16" s="125">
        <f t="shared" si="0"/>
        <v>2028910</v>
      </c>
      <c r="J16" s="124" t="str">
        <f t="shared" si="9"/>
        <v>OK</v>
      </c>
      <c r="K16" s="125"/>
      <c r="L16" s="125">
        <f t="shared" si="10"/>
        <v>0</v>
      </c>
      <c r="M16" s="124" t="str">
        <f t="shared" si="11"/>
        <v>OK</v>
      </c>
      <c r="N16" s="125"/>
      <c r="O16" s="125">
        <f t="shared" si="4"/>
        <v>0</v>
      </c>
      <c r="P16" s="124" t="str">
        <f t="shared" si="5"/>
        <v>OK</v>
      </c>
      <c r="Q16" s="125"/>
      <c r="R16" s="125">
        <f t="shared" si="6"/>
        <v>0</v>
      </c>
      <c r="S16" s="124" t="str">
        <f t="shared" si="7"/>
        <v>OK</v>
      </c>
    </row>
    <row r="17" spans="1:19" ht="25.5" x14ac:dyDescent="0.25">
      <c r="A17" s="243" t="s">
        <v>128</v>
      </c>
      <c r="B17" s="243">
        <v>6</v>
      </c>
      <c r="C17" s="244" t="s">
        <v>129</v>
      </c>
      <c r="D17" s="243" t="s">
        <v>11</v>
      </c>
      <c r="E17" s="245">
        <v>2773.03</v>
      </c>
      <c r="F17" s="246">
        <v>24780</v>
      </c>
      <c r="G17" s="236">
        <f t="shared" si="8"/>
        <v>68715683</v>
      </c>
      <c r="H17" s="125">
        <v>24780</v>
      </c>
      <c r="I17" s="125">
        <f t="shared" si="0"/>
        <v>68715683</v>
      </c>
      <c r="J17" s="124" t="str">
        <f t="shared" si="9"/>
        <v>OK</v>
      </c>
      <c r="K17" s="125"/>
      <c r="L17" s="125">
        <f t="shared" si="10"/>
        <v>0</v>
      </c>
      <c r="M17" s="124" t="str">
        <f t="shared" si="11"/>
        <v>OK</v>
      </c>
      <c r="N17" s="125"/>
      <c r="O17" s="125">
        <f t="shared" si="4"/>
        <v>0</v>
      </c>
      <c r="P17" s="124" t="str">
        <f t="shared" si="5"/>
        <v>OK</v>
      </c>
      <c r="Q17" s="125"/>
      <c r="R17" s="125">
        <f t="shared" si="6"/>
        <v>0</v>
      </c>
      <c r="S17" s="124" t="str">
        <f t="shared" si="7"/>
        <v>OK</v>
      </c>
    </row>
    <row r="18" spans="1:19" ht="15" x14ac:dyDescent="0.25">
      <c r="A18" s="240"/>
      <c r="B18" s="240"/>
      <c r="C18" s="247" t="s">
        <v>130</v>
      </c>
      <c r="D18" s="240"/>
      <c r="E18" s="248"/>
      <c r="F18" s="249"/>
      <c r="G18" s="236"/>
      <c r="H18" s="125"/>
      <c r="I18" s="125"/>
      <c r="J18" s="124"/>
      <c r="K18" s="125"/>
      <c r="L18" s="125"/>
      <c r="M18" s="124"/>
      <c r="N18" s="125"/>
      <c r="O18" s="125"/>
      <c r="P18" s="124"/>
      <c r="Q18" s="125"/>
      <c r="R18" s="125"/>
      <c r="S18" s="124"/>
    </row>
    <row r="19" spans="1:19" ht="15" x14ac:dyDescent="0.25">
      <c r="A19" s="240">
        <v>2</v>
      </c>
      <c r="B19" s="240"/>
      <c r="C19" s="250" t="s">
        <v>131</v>
      </c>
      <c r="D19" s="251"/>
      <c r="E19" s="252"/>
      <c r="F19" s="253"/>
      <c r="G19" s="236"/>
      <c r="H19" s="125"/>
      <c r="I19" s="125"/>
      <c r="J19" s="124"/>
      <c r="K19" s="125"/>
      <c r="L19" s="125"/>
      <c r="M19" s="124"/>
      <c r="N19" s="125"/>
      <c r="O19" s="125"/>
      <c r="P19" s="124"/>
      <c r="Q19" s="125"/>
      <c r="R19" s="125"/>
      <c r="S19" s="124"/>
    </row>
    <row r="20" spans="1:19" ht="76.5" x14ac:dyDescent="0.25">
      <c r="A20" s="243" t="s">
        <v>132</v>
      </c>
      <c r="B20" s="243">
        <v>7</v>
      </c>
      <c r="C20" s="244" t="s">
        <v>133</v>
      </c>
      <c r="D20" s="243" t="s">
        <v>11</v>
      </c>
      <c r="E20" s="245">
        <v>1684.6</v>
      </c>
      <c r="F20" s="246">
        <v>129940</v>
      </c>
      <c r="G20" s="236">
        <f t="shared" si="8"/>
        <v>218896924</v>
      </c>
      <c r="H20" s="125">
        <v>129940</v>
      </c>
      <c r="I20" s="125">
        <f t="shared" si="0"/>
        <v>218896924</v>
      </c>
      <c r="J20" s="124" t="str">
        <f t="shared" si="9"/>
        <v>OK</v>
      </c>
      <c r="K20" s="125"/>
      <c r="L20" s="125">
        <f t="shared" si="10"/>
        <v>0</v>
      </c>
      <c r="M20" s="124" t="str">
        <f t="shared" si="11"/>
        <v>OK</v>
      </c>
      <c r="N20" s="125"/>
      <c r="O20" s="125">
        <f t="shared" ref="O20:O25" si="12">ROUND($E20*N20,0)</f>
        <v>0</v>
      </c>
      <c r="P20" s="124" t="str">
        <f t="shared" ref="P20:P25" si="13">+IF(N20&lt;=$F20,"OK","NO OK")</f>
        <v>OK</v>
      </c>
      <c r="Q20" s="125"/>
      <c r="R20" s="125">
        <f t="shared" ref="R20:R25" si="14">ROUND($E20*Q20,0)</f>
        <v>0</v>
      </c>
      <c r="S20" s="124" t="str">
        <f t="shared" ref="S20:S25" si="15">+IF(Q20&lt;=$F20,"OK","NO OK")</f>
        <v>OK</v>
      </c>
    </row>
    <row r="21" spans="1:19" ht="76.5" x14ac:dyDescent="0.25">
      <c r="A21" s="243" t="s">
        <v>134</v>
      </c>
      <c r="B21" s="243">
        <v>8</v>
      </c>
      <c r="C21" s="244" t="s">
        <v>135</v>
      </c>
      <c r="D21" s="243" t="s">
        <v>11</v>
      </c>
      <c r="E21" s="245">
        <v>1010.76</v>
      </c>
      <c r="F21" s="246">
        <v>133901</v>
      </c>
      <c r="G21" s="236">
        <f t="shared" si="8"/>
        <v>135341775</v>
      </c>
      <c r="H21" s="125">
        <v>133901</v>
      </c>
      <c r="I21" s="125">
        <f t="shared" si="0"/>
        <v>135341775</v>
      </c>
      <c r="J21" s="124" t="str">
        <f t="shared" si="9"/>
        <v>OK</v>
      </c>
      <c r="K21" s="125"/>
      <c r="L21" s="125">
        <f t="shared" si="10"/>
        <v>0</v>
      </c>
      <c r="M21" s="124" t="str">
        <f t="shared" si="11"/>
        <v>OK</v>
      </c>
      <c r="N21" s="125"/>
      <c r="O21" s="125">
        <f t="shared" si="12"/>
        <v>0</v>
      </c>
      <c r="P21" s="124" t="str">
        <f t="shared" si="13"/>
        <v>OK</v>
      </c>
      <c r="Q21" s="125"/>
      <c r="R21" s="125">
        <f t="shared" si="14"/>
        <v>0</v>
      </c>
      <c r="S21" s="124" t="str">
        <f t="shared" si="15"/>
        <v>OK</v>
      </c>
    </row>
    <row r="22" spans="1:19" ht="51" x14ac:dyDescent="0.25">
      <c r="A22" s="243" t="s">
        <v>136</v>
      </c>
      <c r="B22" s="243">
        <v>9</v>
      </c>
      <c r="C22" s="244" t="s">
        <v>137</v>
      </c>
      <c r="D22" s="243" t="s">
        <v>11</v>
      </c>
      <c r="E22" s="245">
        <v>673.84</v>
      </c>
      <c r="F22" s="246">
        <v>129940</v>
      </c>
      <c r="G22" s="236">
        <f t="shared" si="8"/>
        <v>87558770</v>
      </c>
      <c r="H22" s="125">
        <v>129940</v>
      </c>
      <c r="I22" s="125">
        <f t="shared" si="0"/>
        <v>87558770</v>
      </c>
      <c r="J22" s="124" t="str">
        <f t="shared" si="9"/>
        <v>OK</v>
      </c>
      <c r="K22" s="125"/>
      <c r="L22" s="125">
        <f t="shared" si="10"/>
        <v>0</v>
      </c>
      <c r="M22" s="124" t="str">
        <f t="shared" si="11"/>
        <v>OK</v>
      </c>
      <c r="N22" s="125"/>
      <c r="O22" s="125">
        <f t="shared" si="12"/>
        <v>0</v>
      </c>
      <c r="P22" s="124" t="str">
        <f t="shared" si="13"/>
        <v>OK</v>
      </c>
      <c r="Q22" s="125"/>
      <c r="R22" s="125">
        <f t="shared" si="14"/>
        <v>0</v>
      </c>
      <c r="S22" s="124" t="str">
        <f t="shared" si="15"/>
        <v>OK</v>
      </c>
    </row>
    <row r="23" spans="1:19" ht="76.5" x14ac:dyDescent="0.25">
      <c r="A23" s="243" t="s">
        <v>138</v>
      </c>
      <c r="B23" s="243">
        <v>10</v>
      </c>
      <c r="C23" s="244" t="s">
        <v>139</v>
      </c>
      <c r="D23" s="243" t="s">
        <v>11</v>
      </c>
      <c r="E23" s="245">
        <v>673.84</v>
      </c>
      <c r="F23" s="246">
        <v>38698</v>
      </c>
      <c r="G23" s="236">
        <f t="shared" si="8"/>
        <v>26076260</v>
      </c>
      <c r="H23" s="125">
        <v>38698</v>
      </c>
      <c r="I23" s="125">
        <f t="shared" si="0"/>
        <v>26076260</v>
      </c>
      <c r="J23" s="124" t="str">
        <f t="shared" si="9"/>
        <v>OK</v>
      </c>
      <c r="K23" s="125"/>
      <c r="L23" s="125">
        <f t="shared" si="10"/>
        <v>0</v>
      </c>
      <c r="M23" s="124" t="str">
        <f t="shared" si="11"/>
        <v>OK</v>
      </c>
      <c r="N23" s="125"/>
      <c r="O23" s="125">
        <f t="shared" si="12"/>
        <v>0</v>
      </c>
      <c r="P23" s="124" t="str">
        <f t="shared" si="13"/>
        <v>OK</v>
      </c>
      <c r="Q23" s="125"/>
      <c r="R23" s="125">
        <f t="shared" si="14"/>
        <v>0</v>
      </c>
      <c r="S23" s="124" t="str">
        <f t="shared" si="15"/>
        <v>OK</v>
      </c>
    </row>
    <row r="24" spans="1:19" ht="51" x14ac:dyDescent="0.25">
      <c r="A24" s="243" t="s">
        <v>140</v>
      </c>
      <c r="B24" s="243">
        <v>11</v>
      </c>
      <c r="C24" s="244" t="s">
        <v>141</v>
      </c>
      <c r="D24" s="243" t="s">
        <v>7</v>
      </c>
      <c r="E24" s="245">
        <v>6738.39</v>
      </c>
      <c r="F24" s="246">
        <v>6453</v>
      </c>
      <c r="G24" s="236">
        <f t="shared" si="8"/>
        <v>43482831</v>
      </c>
      <c r="H24" s="125">
        <v>6453</v>
      </c>
      <c r="I24" s="125">
        <f t="shared" si="0"/>
        <v>43482831</v>
      </c>
      <c r="J24" s="124" t="str">
        <f t="shared" si="9"/>
        <v>OK</v>
      </c>
      <c r="K24" s="125"/>
      <c r="L24" s="125">
        <f t="shared" si="10"/>
        <v>0</v>
      </c>
      <c r="M24" s="124" t="str">
        <f t="shared" si="11"/>
        <v>OK</v>
      </c>
      <c r="N24" s="125"/>
      <c r="O24" s="125">
        <f t="shared" si="12"/>
        <v>0</v>
      </c>
      <c r="P24" s="124" t="str">
        <f t="shared" si="13"/>
        <v>OK</v>
      </c>
      <c r="Q24" s="125"/>
      <c r="R24" s="125">
        <f t="shared" si="14"/>
        <v>0</v>
      </c>
      <c r="S24" s="124" t="str">
        <f t="shared" si="15"/>
        <v>OK</v>
      </c>
    </row>
    <row r="25" spans="1:19" ht="51" x14ac:dyDescent="0.25">
      <c r="A25" s="243" t="s">
        <v>142</v>
      </c>
      <c r="B25" s="243">
        <v>12</v>
      </c>
      <c r="C25" s="244" t="s">
        <v>143</v>
      </c>
      <c r="D25" s="243" t="s">
        <v>7</v>
      </c>
      <c r="E25" s="245">
        <v>6738.39</v>
      </c>
      <c r="F25" s="246">
        <v>54229</v>
      </c>
      <c r="G25" s="236">
        <f t="shared" si="8"/>
        <v>365416151</v>
      </c>
      <c r="H25" s="125">
        <v>54229</v>
      </c>
      <c r="I25" s="125">
        <f t="shared" si="0"/>
        <v>365416151</v>
      </c>
      <c r="J25" s="124" t="str">
        <f t="shared" si="9"/>
        <v>OK</v>
      </c>
      <c r="K25" s="125"/>
      <c r="L25" s="125">
        <f t="shared" si="10"/>
        <v>0</v>
      </c>
      <c r="M25" s="124" t="str">
        <f t="shared" si="11"/>
        <v>OK</v>
      </c>
      <c r="N25" s="125"/>
      <c r="O25" s="125">
        <f t="shared" si="12"/>
        <v>0</v>
      </c>
      <c r="P25" s="124" t="str">
        <f t="shared" si="13"/>
        <v>OK</v>
      </c>
      <c r="Q25" s="125"/>
      <c r="R25" s="125">
        <f t="shared" si="14"/>
        <v>0</v>
      </c>
      <c r="S25" s="124" t="str">
        <f t="shared" si="15"/>
        <v>OK</v>
      </c>
    </row>
    <row r="26" spans="1:19" ht="15" x14ac:dyDescent="0.25">
      <c r="A26" s="240"/>
      <c r="B26" s="240"/>
      <c r="C26" s="250" t="s">
        <v>130</v>
      </c>
      <c r="D26" s="240"/>
      <c r="E26" s="248"/>
      <c r="F26" s="249"/>
      <c r="G26" s="236"/>
      <c r="H26" s="125"/>
      <c r="I26" s="125"/>
      <c r="J26" s="124"/>
      <c r="K26" s="125"/>
      <c r="L26" s="125"/>
      <c r="M26" s="124"/>
      <c r="N26" s="125"/>
      <c r="O26" s="125"/>
      <c r="P26" s="124"/>
      <c r="Q26" s="125"/>
      <c r="R26" s="125"/>
      <c r="S26" s="124"/>
    </row>
    <row r="27" spans="1:19" ht="15" x14ac:dyDescent="0.25">
      <c r="A27" s="251">
        <v>3</v>
      </c>
      <c r="B27" s="251"/>
      <c r="C27" s="250" t="s">
        <v>144</v>
      </c>
      <c r="D27" s="251"/>
      <c r="E27" s="252"/>
      <c r="F27" s="253"/>
      <c r="G27" s="236"/>
      <c r="H27" s="125"/>
      <c r="I27" s="125"/>
      <c r="J27" s="124"/>
      <c r="K27" s="125"/>
      <c r="L27" s="125"/>
      <c r="M27" s="124"/>
      <c r="N27" s="125"/>
      <c r="O27" s="125"/>
      <c r="P27" s="124"/>
      <c r="Q27" s="125"/>
      <c r="R27" s="125"/>
      <c r="S27" s="124"/>
    </row>
    <row r="28" spans="1:19" ht="89.25" x14ac:dyDescent="0.25">
      <c r="A28" s="254" t="s">
        <v>145</v>
      </c>
      <c r="B28" s="254"/>
      <c r="C28" s="244" t="s">
        <v>146</v>
      </c>
      <c r="D28" s="254" t="s">
        <v>7</v>
      </c>
      <c r="E28" s="245">
        <v>3877.02</v>
      </c>
      <c r="F28" s="246">
        <v>364300</v>
      </c>
      <c r="G28" s="236">
        <f t="shared" si="8"/>
        <v>1412398386</v>
      </c>
      <c r="H28" s="125">
        <v>364300</v>
      </c>
      <c r="I28" s="125">
        <f t="shared" si="0"/>
        <v>1412398386</v>
      </c>
      <c r="J28" s="124" t="str">
        <f t="shared" si="9"/>
        <v>OK</v>
      </c>
      <c r="K28" s="125"/>
      <c r="L28" s="125">
        <f t="shared" si="10"/>
        <v>0</v>
      </c>
      <c r="M28" s="124" t="str">
        <f t="shared" si="11"/>
        <v>OK</v>
      </c>
      <c r="N28" s="125"/>
      <c r="O28" s="125">
        <f t="shared" ref="O28:O29" si="16">ROUND($E28*N28,0)</f>
        <v>0</v>
      </c>
      <c r="P28" s="124" t="str">
        <f t="shared" ref="P28:P29" si="17">+IF(N28&lt;=$F28,"OK","NO OK")</f>
        <v>OK</v>
      </c>
      <c r="Q28" s="125"/>
      <c r="R28" s="125">
        <f t="shared" ref="R28:R29" si="18">ROUND($E28*Q28,0)</f>
        <v>0</v>
      </c>
      <c r="S28" s="124" t="str">
        <f t="shared" ref="S28:S29" si="19">+IF(Q28&lt;=$F28,"OK","NO OK")</f>
        <v>OK</v>
      </c>
    </row>
    <row r="29" spans="1:19" ht="89.25" x14ac:dyDescent="0.25">
      <c r="A29" s="254" t="s">
        <v>147</v>
      </c>
      <c r="B29" s="254"/>
      <c r="C29" s="244" t="s">
        <v>148</v>
      </c>
      <c r="D29" s="254" t="s">
        <v>7</v>
      </c>
      <c r="E29" s="245">
        <v>2966.64</v>
      </c>
      <c r="F29" s="246">
        <v>364300</v>
      </c>
      <c r="G29" s="236">
        <f t="shared" si="8"/>
        <v>1080746952</v>
      </c>
      <c r="H29" s="125">
        <v>364300</v>
      </c>
      <c r="I29" s="125">
        <f t="shared" si="0"/>
        <v>1080746952</v>
      </c>
      <c r="J29" s="124" t="str">
        <f t="shared" si="9"/>
        <v>OK</v>
      </c>
      <c r="K29" s="125"/>
      <c r="L29" s="125">
        <f t="shared" si="10"/>
        <v>0</v>
      </c>
      <c r="M29" s="124" t="str">
        <f t="shared" si="11"/>
        <v>OK</v>
      </c>
      <c r="N29" s="125"/>
      <c r="O29" s="125">
        <f t="shared" si="16"/>
        <v>0</v>
      </c>
      <c r="P29" s="124" t="str">
        <f t="shared" si="17"/>
        <v>OK</v>
      </c>
      <c r="Q29" s="125"/>
      <c r="R29" s="125">
        <f t="shared" si="18"/>
        <v>0</v>
      </c>
      <c r="S29" s="124" t="str">
        <f t="shared" si="19"/>
        <v>OK</v>
      </c>
    </row>
    <row r="30" spans="1:19" ht="15" x14ac:dyDescent="0.25">
      <c r="A30" s="240"/>
      <c r="B30" s="240"/>
      <c r="C30" s="250" t="s">
        <v>130</v>
      </c>
      <c r="D30" s="240"/>
      <c r="E30" s="248"/>
      <c r="F30" s="249"/>
      <c r="G30" s="236"/>
      <c r="H30" s="125"/>
      <c r="I30" s="125"/>
      <c r="J30" s="124"/>
      <c r="K30" s="125"/>
      <c r="L30" s="125"/>
      <c r="M30" s="124"/>
      <c r="N30" s="125"/>
      <c r="O30" s="125"/>
      <c r="P30" s="124"/>
      <c r="Q30" s="125"/>
      <c r="R30" s="125"/>
      <c r="S30" s="124"/>
    </row>
    <row r="31" spans="1:19" ht="15" x14ac:dyDescent="0.25">
      <c r="A31" s="240">
        <v>4</v>
      </c>
      <c r="B31" s="240"/>
      <c r="C31" s="250" t="s">
        <v>149</v>
      </c>
      <c r="D31" s="251"/>
      <c r="E31" s="252"/>
      <c r="F31" s="253"/>
      <c r="G31" s="236"/>
      <c r="H31" s="125"/>
      <c r="I31" s="125"/>
      <c r="J31" s="124"/>
      <c r="K31" s="125"/>
      <c r="L31" s="125"/>
      <c r="M31" s="124"/>
      <c r="N31" s="125"/>
      <c r="O31" s="125"/>
      <c r="P31" s="124"/>
      <c r="Q31" s="125"/>
      <c r="R31" s="125"/>
      <c r="S31" s="124"/>
    </row>
    <row r="32" spans="1:19" ht="25.5" x14ac:dyDescent="0.25">
      <c r="A32" s="243" t="s">
        <v>150</v>
      </c>
      <c r="B32" s="243">
        <v>13</v>
      </c>
      <c r="C32" s="244" t="s">
        <v>151</v>
      </c>
      <c r="D32" s="243" t="s">
        <v>11</v>
      </c>
      <c r="E32" s="245">
        <v>5.78</v>
      </c>
      <c r="F32" s="246">
        <v>706597</v>
      </c>
      <c r="G32" s="236">
        <f t="shared" si="8"/>
        <v>4084131</v>
      </c>
      <c r="H32" s="125">
        <v>706597</v>
      </c>
      <c r="I32" s="125">
        <f t="shared" si="0"/>
        <v>4084131</v>
      </c>
      <c r="J32" s="124" t="str">
        <f t="shared" si="9"/>
        <v>OK</v>
      </c>
      <c r="K32" s="125"/>
      <c r="L32" s="125">
        <f t="shared" si="10"/>
        <v>0</v>
      </c>
      <c r="M32" s="124" t="str">
        <f t="shared" si="11"/>
        <v>OK</v>
      </c>
      <c r="N32" s="125"/>
      <c r="O32" s="125">
        <f t="shared" ref="O32:O44" si="20">ROUND($E32*N32,0)</f>
        <v>0</v>
      </c>
      <c r="P32" s="124" t="str">
        <f t="shared" ref="P32:P44" si="21">+IF(N32&lt;=$F32,"OK","NO OK")</f>
        <v>OK</v>
      </c>
      <c r="Q32" s="125"/>
      <c r="R32" s="125">
        <f t="shared" ref="R32:R44" si="22">ROUND($E32*Q32,0)</f>
        <v>0</v>
      </c>
      <c r="S32" s="124" t="str">
        <f t="shared" ref="S32:S44" si="23">+IF(Q32&lt;=$F32,"OK","NO OK")</f>
        <v>OK</v>
      </c>
    </row>
    <row r="33" spans="1:19" ht="25.5" x14ac:dyDescent="0.25">
      <c r="A33" s="243" t="s">
        <v>152</v>
      </c>
      <c r="B33" s="243">
        <v>65</v>
      </c>
      <c r="C33" s="244" t="s">
        <v>153</v>
      </c>
      <c r="D33" s="243" t="s">
        <v>11</v>
      </c>
      <c r="E33" s="245">
        <v>2.0099999999999998</v>
      </c>
      <c r="F33" s="246">
        <v>678419</v>
      </c>
      <c r="G33" s="236">
        <f t="shared" si="8"/>
        <v>1363622</v>
      </c>
      <c r="H33" s="125">
        <v>678419</v>
      </c>
      <c r="I33" s="125">
        <f t="shared" si="0"/>
        <v>1363622</v>
      </c>
      <c r="J33" s="124" t="str">
        <f t="shared" si="9"/>
        <v>OK</v>
      </c>
      <c r="K33" s="125"/>
      <c r="L33" s="125">
        <f t="shared" si="10"/>
        <v>0</v>
      </c>
      <c r="M33" s="124" t="str">
        <f t="shared" si="11"/>
        <v>OK</v>
      </c>
      <c r="N33" s="125"/>
      <c r="O33" s="125">
        <f t="shared" si="20"/>
        <v>0</v>
      </c>
      <c r="P33" s="124" t="str">
        <f t="shared" si="21"/>
        <v>OK</v>
      </c>
      <c r="Q33" s="125"/>
      <c r="R33" s="125">
        <f t="shared" si="22"/>
        <v>0</v>
      </c>
      <c r="S33" s="124" t="str">
        <f t="shared" si="23"/>
        <v>OK</v>
      </c>
    </row>
    <row r="34" spans="1:19" ht="25.5" x14ac:dyDescent="0.25">
      <c r="A34" s="243" t="s">
        <v>154</v>
      </c>
      <c r="B34" s="243">
        <v>66</v>
      </c>
      <c r="C34" s="244" t="s">
        <v>155</v>
      </c>
      <c r="D34" s="243" t="s">
        <v>11</v>
      </c>
      <c r="E34" s="245">
        <v>20.260000000000002</v>
      </c>
      <c r="F34" s="246">
        <v>678419</v>
      </c>
      <c r="G34" s="236">
        <f t="shared" si="8"/>
        <v>13744769</v>
      </c>
      <c r="H34" s="125">
        <v>678419</v>
      </c>
      <c r="I34" s="125">
        <f t="shared" si="0"/>
        <v>13744769</v>
      </c>
      <c r="J34" s="124" t="str">
        <f t="shared" si="9"/>
        <v>OK</v>
      </c>
      <c r="K34" s="125"/>
      <c r="L34" s="125">
        <f t="shared" si="10"/>
        <v>0</v>
      </c>
      <c r="M34" s="124" t="str">
        <f t="shared" si="11"/>
        <v>OK</v>
      </c>
      <c r="N34" s="125"/>
      <c r="O34" s="125">
        <f t="shared" si="20"/>
        <v>0</v>
      </c>
      <c r="P34" s="124" t="str">
        <f t="shared" si="21"/>
        <v>OK</v>
      </c>
      <c r="Q34" s="125"/>
      <c r="R34" s="125">
        <f t="shared" si="22"/>
        <v>0</v>
      </c>
      <c r="S34" s="124" t="str">
        <f t="shared" si="23"/>
        <v>OK</v>
      </c>
    </row>
    <row r="35" spans="1:19" ht="25.5" x14ac:dyDescent="0.25">
      <c r="A35" s="243" t="s">
        <v>156</v>
      </c>
      <c r="B35" s="243">
        <v>67</v>
      </c>
      <c r="C35" s="244" t="s">
        <v>157</v>
      </c>
      <c r="D35" s="243" t="s">
        <v>11</v>
      </c>
      <c r="E35" s="245">
        <v>73.2</v>
      </c>
      <c r="F35" s="246">
        <v>678419</v>
      </c>
      <c r="G35" s="236">
        <f t="shared" si="8"/>
        <v>49660271</v>
      </c>
      <c r="H35" s="125">
        <v>678419</v>
      </c>
      <c r="I35" s="125">
        <f t="shared" si="0"/>
        <v>49660271</v>
      </c>
      <c r="J35" s="124" t="str">
        <f t="shared" si="9"/>
        <v>OK</v>
      </c>
      <c r="K35" s="125"/>
      <c r="L35" s="125">
        <f t="shared" si="10"/>
        <v>0</v>
      </c>
      <c r="M35" s="124" t="str">
        <f t="shared" si="11"/>
        <v>OK</v>
      </c>
      <c r="N35" s="125"/>
      <c r="O35" s="125">
        <f t="shared" si="20"/>
        <v>0</v>
      </c>
      <c r="P35" s="124" t="str">
        <f t="shared" si="21"/>
        <v>OK</v>
      </c>
      <c r="Q35" s="125"/>
      <c r="R35" s="125">
        <f t="shared" si="22"/>
        <v>0</v>
      </c>
      <c r="S35" s="124" t="str">
        <f t="shared" si="23"/>
        <v>OK</v>
      </c>
    </row>
    <row r="36" spans="1:19" ht="25.5" x14ac:dyDescent="0.25">
      <c r="A36" s="243" t="s">
        <v>158</v>
      </c>
      <c r="B36" s="243">
        <v>68</v>
      </c>
      <c r="C36" s="244" t="s">
        <v>159</v>
      </c>
      <c r="D36" s="243" t="s">
        <v>11</v>
      </c>
      <c r="E36" s="245">
        <v>1.77</v>
      </c>
      <c r="F36" s="246">
        <v>678419</v>
      </c>
      <c r="G36" s="236">
        <f t="shared" si="8"/>
        <v>1200802</v>
      </c>
      <c r="H36" s="125">
        <v>678419</v>
      </c>
      <c r="I36" s="125">
        <f t="shared" si="0"/>
        <v>1200802</v>
      </c>
      <c r="J36" s="124" t="str">
        <f t="shared" si="9"/>
        <v>OK</v>
      </c>
      <c r="K36" s="125"/>
      <c r="L36" s="125">
        <f t="shared" si="10"/>
        <v>0</v>
      </c>
      <c r="M36" s="124" t="str">
        <f t="shared" si="11"/>
        <v>OK</v>
      </c>
      <c r="N36" s="125"/>
      <c r="O36" s="125">
        <f t="shared" si="20"/>
        <v>0</v>
      </c>
      <c r="P36" s="124" t="str">
        <f t="shared" si="21"/>
        <v>OK</v>
      </c>
      <c r="Q36" s="125"/>
      <c r="R36" s="125">
        <f t="shared" si="22"/>
        <v>0</v>
      </c>
      <c r="S36" s="124" t="str">
        <f t="shared" si="23"/>
        <v>OK</v>
      </c>
    </row>
    <row r="37" spans="1:19" ht="25.5" x14ac:dyDescent="0.25">
      <c r="A37" s="243" t="s">
        <v>160</v>
      </c>
      <c r="B37" s="243">
        <v>69</v>
      </c>
      <c r="C37" s="244" t="s">
        <v>161</v>
      </c>
      <c r="D37" s="243" t="s">
        <v>11</v>
      </c>
      <c r="E37" s="245">
        <v>2.52</v>
      </c>
      <c r="F37" s="246">
        <v>678419</v>
      </c>
      <c r="G37" s="236">
        <f t="shared" si="8"/>
        <v>1709616</v>
      </c>
      <c r="H37" s="125">
        <v>678419</v>
      </c>
      <c r="I37" s="125">
        <f t="shared" si="0"/>
        <v>1709616</v>
      </c>
      <c r="J37" s="124" t="str">
        <f t="shared" si="9"/>
        <v>OK</v>
      </c>
      <c r="K37" s="125"/>
      <c r="L37" s="125">
        <f t="shared" si="10"/>
        <v>0</v>
      </c>
      <c r="M37" s="124" t="str">
        <f t="shared" si="11"/>
        <v>OK</v>
      </c>
      <c r="N37" s="125"/>
      <c r="O37" s="125">
        <f t="shared" si="20"/>
        <v>0</v>
      </c>
      <c r="P37" s="124" t="str">
        <f t="shared" si="21"/>
        <v>OK</v>
      </c>
      <c r="Q37" s="125"/>
      <c r="R37" s="125">
        <f t="shared" si="22"/>
        <v>0</v>
      </c>
      <c r="S37" s="124" t="str">
        <f t="shared" si="23"/>
        <v>OK</v>
      </c>
    </row>
    <row r="38" spans="1:19" ht="25.5" x14ac:dyDescent="0.25">
      <c r="A38" s="243" t="s">
        <v>162</v>
      </c>
      <c r="B38" s="243">
        <v>70</v>
      </c>
      <c r="C38" s="244" t="s">
        <v>163</v>
      </c>
      <c r="D38" s="243" t="s">
        <v>11</v>
      </c>
      <c r="E38" s="245">
        <v>0.49</v>
      </c>
      <c r="F38" s="246">
        <v>678419</v>
      </c>
      <c r="G38" s="236">
        <f t="shared" si="8"/>
        <v>332425</v>
      </c>
      <c r="H38" s="125">
        <v>678419</v>
      </c>
      <c r="I38" s="125">
        <f t="shared" si="0"/>
        <v>332425</v>
      </c>
      <c r="J38" s="124" t="str">
        <f t="shared" si="9"/>
        <v>OK</v>
      </c>
      <c r="K38" s="125"/>
      <c r="L38" s="125">
        <f t="shared" si="10"/>
        <v>0</v>
      </c>
      <c r="M38" s="124" t="str">
        <f t="shared" si="11"/>
        <v>OK</v>
      </c>
      <c r="N38" s="125"/>
      <c r="O38" s="125">
        <f t="shared" si="20"/>
        <v>0</v>
      </c>
      <c r="P38" s="124" t="str">
        <f t="shared" si="21"/>
        <v>OK</v>
      </c>
      <c r="Q38" s="125"/>
      <c r="R38" s="125">
        <f t="shared" si="22"/>
        <v>0</v>
      </c>
      <c r="S38" s="124" t="str">
        <f t="shared" si="23"/>
        <v>OK</v>
      </c>
    </row>
    <row r="39" spans="1:19" ht="25.5" x14ac:dyDescent="0.25">
      <c r="A39" s="243" t="s">
        <v>164</v>
      </c>
      <c r="B39" s="243">
        <v>71</v>
      </c>
      <c r="C39" s="244" t="s">
        <v>165</v>
      </c>
      <c r="D39" s="243" t="s">
        <v>11</v>
      </c>
      <c r="E39" s="245">
        <v>13.29</v>
      </c>
      <c r="F39" s="246">
        <v>678419</v>
      </c>
      <c r="G39" s="236">
        <f t="shared" si="8"/>
        <v>9016189</v>
      </c>
      <c r="H39" s="125">
        <v>678419</v>
      </c>
      <c r="I39" s="125">
        <f t="shared" si="0"/>
        <v>9016189</v>
      </c>
      <c r="J39" s="124" t="str">
        <f t="shared" si="9"/>
        <v>OK</v>
      </c>
      <c r="K39" s="125"/>
      <c r="L39" s="125">
        <f t="shared" si="10"/>
        <v>0</v>
      </c>
      <c r="M39" s="124" t="str">
        <f t="shared" si="11"/>
        <v>OK</v>
      </c>
      <c r="N39" s="125"/>
      <c r="O39" s="125">
        <f t="shared" si="20"/>
        <v>0</v>
      </c>
      <c r="P39" s="124" t="str">
        <f t="shared" si="21"/>
        <v>OK</v>
      </c>
      <c r="Q39" s="125"/>
      <c r="R39" s="125">
        <f t="shared" si="22"/>
        <v>0</v>
      </c>
      <c r="S39" s="124" t="str">
        <f t="shared" si="23"/>
        <v>OK</v>
      </c>
    </row>
    <row r="40" spans="1:19" ht="25.5" x14ac:dyDescent="0.25">
      <c r="A40" s="243" t="s">
        <v>166</v>
      </c>
      <c r="B40" s="243">
        <v>72</v>
      </c>
      <c r="C40" s="244" t="s">
        <v>167</v>
      </c>
      <c r="D40" s="243" t="s">
        <v>11</v>
      </c>
      <c r="E40" s="245">
        <v>1.5</v>
      </c>
      <c r="F40" s="246">
        <v>678419</v>
      </c>
      <c r="G40" s="236">
        <f t="shared" si="8"/>
        <v>1017629</v>
      </c>
      <c r="H40" s="125">
        <v>678419</v>
      </c>
      <c r="I40" s="125">
        <f t="shared" si="0"/>
        <v>1017629</v>
      </c>
      <c r="J40" s="124" t="str">
        <f t="shared" si="9"/>
        <v>OK</v>
      </c>
      <c r="K40" s="125"/>
      <c r="L40" s="125">
        <f t="shared" si="10"/>
        <v>0</v>
      </c>
      <c r="M40" s="124" t="str">
        <f t="shared" si="11"/>
        <v>OK</v>
      </c>
      <c r="N40" s="125"/>
      <c r="O40" s="125">
        <f t="shared" si="20"/>
        <v>0</v>
      </c>
      <c r="P40" s="124" t="str">
        <f t="shared" si="21"/>
        <v>OK</v>
      </c>
      <c r="Q40" s="125"/>
      <c r="R40" s="125">
        <f t="shared" si="22"/>
        <v>0</v>
      </c>
      <c r="S40" s="124" t="str">
        <f t="shared" si="23"/>
        <v>OK</v>
      </c>
    </row>
    <row r="41" spans="1:19" ht="38.25" x14ac:dyDescent="0.25">
      <c r="A41" s="243" t="s">
        <v>168</v>
      </c>
      <c r="B41" s="243">
        <v>73</v>
      </c>
      <c r="C41" s="244" t="s">
        <v>169</v>
      </c>
      <c r="D41" s="243" t="s">
        <v>11</v>
      </c>
      <c r="E41" s="245">
        <v>36.18</v>
      </c>
      <c r="F41" s="246">
        <v>678419</v>
      </c>
      <c r="G41" s="236">
        <f t="shared" si="8"/>
        <v>24545199</v>
      </c>
      <c r="H41" s="125">
        <v>678419</v>
      </c>
      <c r="I41" s="125">
        <f t="shared" si="0"/>
        <v>24545199</v>
      </c>
      <c r="J41" s="124" t="str">
        <f t="shared" si="9"/>
        <v>OK</v>
      </c>
      <c r="K41" s="125"/>
      <c r="L41" s="125">
        <f t="shared" si="10"/>
        <v>0</v>
      </c>
      <c r="M41" s="124" t="str">
        <f t="shared" si="11"/>
        <v>OK</v>
      </c>
      <c r="N41" s="125"/>
      <c r="O41" s="125">
        <f t="shared" si="20"/>
        <v>0</v>
      </c>
      <c r="P41" s="124" t="str">
        <f t="shared" si="21"/>
        <v>OK</v>
      </c>
      <c r="Q41" s="125"/>
      <c r="R41" s="125">
        <f t="shared" si="22"/>
        <v>0</v>
      </c>
      <c r="S41" s="124" t="str">
        <f t="shared" si="23"/>
        <v>OK</v>
      </c>
    </row>
    <row r="42" spans="1:19" ht="25.5" x14ac:dyDescent="0.25">
      <c r="A42" s="243" t="s">
        <v>170</v>
      </c>
      <c r="B42" s="243">
        <v>14</v>
      </c>
      <c r="C42" s="244" t="s">
        <v>171</v>
      </c>
      <c r="D42" s="243" t="s">
        <v>11</v>
      </c>
      <c r="E42" s="245">
        <v>3.25</v>
      </c>
      <c r="F42" s="246">
        <v>445736</v>
      </c>
      <c r="G42" s="236">
        <f t="shared" si="8"/>
        <v>1448642</v>
      </c>
      <c r="H42" s="125">
        <v>445736</v>
      </c>
      <c r="I42" s="125">
        <f t="shared" si="0"/>
        <v>1448642</v>
      </c>
      <c r="J42" s="124" t="str">
        <f t="shared" si="9"/>
        <v>OK</v>
      </c>
      <c r="K42" s="125"/>
      <c r="L42" s="125">
        <f t="shared" si="10"/>
        <v>0</v>
      </c>
      <c r="M42" s="124" t="str">
        <f t="shared" si="11"/>
        <v>OK</v>
      </c>
      <c r="N42" s="125"/>
      <c r="O42" s="125">
        <f t="shared" si="20"/>
        <v>0</v>
      </c>
      <c r="P42" s="124" t="str">
        <f t="shared" si="21"/>
        <v>OK</v>
      </c>
      <c r="Q42" s="125"/>
      <c r="R42" s="125">
        <f t="shared" si="22"/>
        <v>0</v>
      </c>
      <c r="S42" s="124" t="str">
        <f t="shared" si="23"/>
        <v>OK</v>
      </c>
    </row>
    <row r="43" spans="1:19" ht="15" x14ac:dyDescent="0.25">
      <c r="A43" s="243" t="s">
        <v>172</v>
      </c>
      <c r="B43" s="243">
        <v>15</v>
      </c>
      <c r="C43" s="244" t="s">
        <v>173</v>
      </c>
      <c r="D43" s="243" t="s">
        <v>76</v>
      </c>
      <c r="E43" s="245">
        <v>442</v>
      </c>
      <c r="F43" s="246">
        <v>4946</v>
      </c>
      <c r="G43" s="236">
        <f t="shared" si="8"/>
        <v>2186132</v>
      </c>
      <c r="H43" s="125">
        <v>4946</v>
      </c>
      <c r="I43" s="125">
        <f t="shared" si="0"/>
        <v>2186132</v>
      </c>
      <c r="J43" s="124" t="str">
        <f t="shared" si="9"/>
        <v>OK</v>
      </c>
      <c r="K43" s="125"/>
      <c r="L43" s="125">
        <f t="shared" si="10"/>
        <v>0</v>
      </c>
      <c r="M43" s="124" t="str">
        <f t="shared" si="11"/>
        <v>OK</v>
      </c>
      <c r="N43" s="125"/>
      <c r="O43" s="125">
        <f t="shared" si="20"/>
        <v>0</v>
      </c>
      <c r="P43" s="124" t="str">
        <f t="shared" si="21"/>
        <v>OK</v>
      </c>
      <c r="Q43" s="125"/>
      <c r="R43" s="125">
        <f t="shared" si="22"/>
        <v>0</v>
      </c>
      <c r="S43" s="124" t="str">
        <f t="shared" si="23"/>
        <v>OK</v>
      </c>
    </row>
    <row r="44" spans="1:19" ht="38.25" x14ac:dyDescent="0.25">
      <c r="A44" s="243" t="s">
        <v>174</v>
      </c>
      <c r="B44" s="243">
        <v>82</v>
      </c>
      <c r="C44" s="244" t="s">
        <v>175</v>
      </c>
      <c r="D44" s="243" t="s">
        <v>76</v>
      </c>
      <c r="E44" s="245">
        <v>7252</v>
      </c>
      <c r="F44" s="246">
        <v>4946</v>
      </c>
      <c r="G44" s="236">
        <f t="shared" si="8"/>
        <v>35868392</v>
      </c>
      <c r="H44" s="125">
        <v>4946</v>
      </c>
      <c r="I44" s="125">
        <f t="shared" si="0"/>
        <v>35868392</v>
      </c>
      <c r="J44" s="124" t="str">
        <f t="shared" si="9"/>
        <v>OK</v>
      </c>
      <c r="K44" s="125"/>
      <c r="L44" s="125">
        <f t="shared" si="10"/>
        <v>0</v>
      </c>
      <c r="M44" s="124" t="str">
        <f t="shared" si="11"/>
        <v>OK</v>
      </c>
      <c r="N44" s="125"/>
      <c r="O44" s="125">
        <f t="shared" si="20"/>
        <v>0</v>
      </c>
      <c r="P44" s="124" t="str">
        <f t="shared" si="21"/>
        <v>OK</v>
      </c>
      <c r="Q44" s="125"/>
      <c r="R44" s="125">
        <f t="shared" si="22"/>
        <v>0</v>
      </c>
      <c r="S44" s="124" t="str">
        <f t="shared" si="23"/>
        <v>OK</v>
      </c>
    </row>
    <row r="45" spans="1:19" ht="15" x14ac:dyDescent="0.25">
      <c r="A45" s="251"/>
      <c r="B45" s="251"/>
      <c r="C45" s="255" t="s">
        <v>130</v>
      </c>
      <c r="D45" s="240"/>
      <c r="E45" s="248"/>
      <c r="F45" s="249"/>
      <c r="G45" s="236"/>
      <c r="H45" s="125"/>
      <c r="I45" s="125"/>
      <c r="J45" s="124"/>
      <c r="K45" s="125"/>
      <c r="L45" s="125"/>
      <c r="M45" s="124"/>
      <c r="N45" s="125"/>
      <c r="O45" s="125"/>
      <c r="P45" s="124"/>
      <c r="Q45" s="125"/>
      <c r="R45" s="125"/>
      <c r="S45" s="124"/>
    </row>
    <row r="46" spans="1:19" ht="15" x14ac:dyDescent="0.25">
      <c r="A46" s="240">
        <v>5</v>
      </c>
      <c r="B46" s="240"/>
      <c r="C46" s="255" t="s">
        <v>176</v>
      </c>
      <c r="D46" s="251"/>
      <c r="E46" s="252"/>
      <c r="F46" s="253"/>
      <c r="G46" s="236"/>
      <c r="H46" s="125"/>
      <c r="I46" s="125"/>
      <c r="J46" s="124"/>
      <c r="K46" s="125"/>
      <c r="L46" s="125"/>
      <c r="M46" s="124"/>
      <c r="N46" s="125"/>
      <c r="O46" s="125"/>
      <c r="P46" s="124"/>
      <c r="Q46" s="125"/>
      <c r="R46" s="125"/>
      <c r="S46" s="124"/>
    </row>
    <row r="47" spans="1:19" ht="114.75" x14ac:dyDescent="0.25">
      <c r="A47" s="243" t="s">
        <v>177</v>
      </c>
      <c r="B47" s="243">
        <v>16</v>
      </c>
      <c r="C47" s="244" t="s">
        <v>178</v>
      </c>
      <c r="D47" s="243" t="s">
        <v>75</v>
      </c>
      <c r="E47" s="245">
        <v>125.73</v>
      </c>
      <c r="F47" s="246">
        <v>438834</v>
      </c>
      <c r="G47" s="236">
        <f t="shared" si="8"/>
        <v>55174599</v>
      </c>
      <c r="H47" s="125">
        <v>438834</v>
      </c>
      <c r="I47" s="125">
        <f t="shared" si="0"/>
        <v>55174599</v>
      </c>
      <c r="J47" s="124" t="str">
        <f t="shared" si="9"/>
        <v>OK</v>
      </c>
      <c r="K47" s="125"/>
      <c r="L47" s="125">
        <f t="shared" si="10"/>
        <v>0</v>
      </c>
      <c r="M47" s="124" t="str">
        <f t="shared" si="11"/>
        <v>OK</v>
      </c>
      <c r="N47" s="125"/>
      <c r="O47" s="125">
        <f t="shared" ref="O47:O56" si="24">ROUND($E47*N47,0)</f>
        <v>0</v>
      </c>
      <c r="P47" s="124" t="str">
        <f t="shared" ref="P47:P56" si="25">+IF(N47&lt;=$F47,"OK","NO OK")</f>
        <v>OK</v>
      </c>
      <c r="Q47" s="125"/>
      <c r="R47" s="125">
        <f t="shared" ref="R47:R56" si="26">ROUND($E47*Q47,0)</f>
        <v>0</v>
      </c>
      <c r="S47" s="124" t="str">
        <f t="shared" ref="S47:S56" si="27">+IF(Q47&lt;=$F47,"OK","NO OK")</f>
        <v>OK</v>
      </c>
    </row>
    <row r="48" spans="1:19" ht="89.25" x14ac:dyDescent="0.25">
      <c r="A48" s="243" t="s">
        <v>179</v>
      </c>
      <c r="B48" s="243">
        <v>17</v>
      </c>
      <c r="C48" s="244" t="s">
        <v>180</v>
      </c>
      <c r="D48" s="243" t="s">
        <v>75</v>
      </c>
      <c r="E48" s="245">
        <v>310.76</v>
      </c>
      <c r="F48" s="246">
        <v>221142</v>
      </c>
      <c r="G48" s="236">
        <f t="shared" si="8"/>
        <v>68722088</v>
      </c>
      <c r="H48" s="125">
        <v>221142</v>
      </c>
      <c r="I48" s="125">
        <f t="shared" si="0"/>
        <v>68722088</v>
      </c>
      <c r="J48" s="124" t="str">
        <f t="shared" si="9"/>
        <v>OK</v>
      </c>
      <c r="K48" s="125"/>
      <c r="L48" s="125">
        <f t="shared" si="10"/>
        <v>0</v>
      </c>
      <c r="M48" s="124" t="str">
        <f t="shared" si="11"/>
        <v>OK</v>
      </c>
      <c r="N48" s="125"/>
      <c r="O48" s="125">
        <f t="shared" si="24"/>
        <v>0</v>
      </c>
      <c r="P48" s="124" t="str">
        <f t="shared" si="25"/>
        <v>OK</v>
      </c>
      <c r="Q48" s="125"/>
      <c r="R48" s="125">
        <f t="shared" si="26"/>
        <v>0</v>
      </c>
      <c r="S48" s="124" t="str">
        <f t="shared" si="27"/>
        <v>OK</v>
      </c>
    </row>
    <row r="49" spans="1:19" ht="51" x14ac:dyDescent="0.25">
      <c r="A49" s="243" t="s">
        <v>181</v>
      </c>
      <c r="B49" s="243">
        <v>18</v>
      </c>
      <c r="C49" s="244" t="s">
        <v>182</v>
      </c>
      <c r="D49" s="243" t="s">
        <v>183</v>
      </c>
      <c r="E49" s="245">
        <v>2</v>
      </c>
      <c r="F49" s="246">
        <v>1347574</v>
      </c>
      <c r="G49" s="236">
        <f t="shared" si="8"/>
        <v>2695148</v>
      </c>
      <c r="H49" s="125">
        <v>1347574</v>
      </c>
      <c r="I49" s="125">
        <f t="shared" si="0"/>
        <v>2695148</v>
      </c>
      <c r="J49" s="124" t="str">
        <f t="shared" si="9"/>
        <v>OK</v>
      </c>
      <c r="K49" s="125"/>
      <c r="L49" s="125">
        <f t="shared" si="10"/>
        <v>0</v>
      </c>
      <c r="M49" s="124" t="str">
        <f t="shared" si="11"/>
        <v>OK</v>
      </c>
      <c r="N49" s="125"/>
      <c r="O49" s="125">
        <f t="shared" si="24"/>
        <v>0</v>
      </c>
      <c r="P49" s="124" t="str">
        <f t="shared" si="25"/>
        <v>OK</v>
      </c>
      <c r="Q49" s="125"/>
      <c r="R49" s="125">
        <f t="shared" si="26"/>
        <v>0</v>
      </c>
      <c r="S49" s="124" t="str">
        <f t="shared" si="27"/>
        <v>OK</v>
      </c>
    </row>
    <row r="50" spans="1:19" ht="51" x14ac:dyDescent="0.25">
      <c r="A50" s="243" t="s">
        <v>184</v>
      </c>
      <c r="B50" s="243">
        <v>19</v>
      </c>
      <c r="C50" s="244" t="s">
        <v>185</v>
      </c>
      <c r="D50" s="243" t="s">
        <v>183</v>
      </c>
      <c r="E50" s="245">
        <v>2</v>
      </c>
      <c r="F50" s="246">
        <v>894205</v>
      </c>
      <c r="G50" s="236">
        <f t="shared" si="8"/>
        <v>1788410</v>
      </c>
      <c r="H50" s="125">
        <v>894205</v>
      </c>
      <c r="I50" s="125">
        <f t="shared" si="0"/>
        <v>1788410</v>
      </c>
      <c r="J50" s="124" t="str">
        <f t="shared" si="9"/>
        <v>OK</v>
      </c>
      <c r="K50" s="125"/>
      <c r="L50" s="125">
        <f t="shared" si="10"/>
        <v>0</v>
      </c>
      <c r="M50" s="124" t="str">
        <f t="shared" si="11"/>
        <v>OK</v>
      </c>
      <c r="N50" s="125"/>
      <c r="O50" s="125">
        <f t="shared" si="24"/>
        <v>0</v>
      </c>
      <c r="P50" s="124" t="str">
        <f t="shared" si="25"/>
        <v>OK</v>
      </c>
      <c r="Q50" s="125"/>
      <c r="R50" s="125">
        <f t="shared" si="26"/>
        <v>0</v>
      </c>
      <c r="S50" s="124" t="str">
        <f t="shared" si="27"/>
        <v>OK</v>
      </c>
    </row>
    <row r="51" spans="1:19" ht="51" x14ac:dyDescent="0.25">
      <c r="A51" s="243" t="s">
        <v>186</v>
      </c>
      <c r="B51" s="243">
        <v>20</v>
      </c>
      <c r="C51" s="244" t="s">
        <v>187</v>
      </c>
      <c r="D51" s="243" t="s">
        <v>183</v>
      </c>
      <c r="E51" s="245">
        <v>5</v>
      </c>
      <c r="F51" s="246">
        <v>486173</v>
      </c>
      <c r="G51" s="236">
        <f t="shared" si="8"/>
        <v>2430865</v>
      </c>
      <c r="H51" s="125">
        <v>486173</v>
      </c>
      <c r="I51" s="125">
        <f t="shared" si="0"/>
        <v>2430865</v>
      </c>
      <c r="J51" s="124" t="str">
        <f t="shared" si="9"/>
        <v>OK</v>
      </c>
      <c r="K51" s="125"/>
      <c r="L51" s="125">
        <f t="shared" si="10"/>
        <v>0</v>
      </c>
      <c r="M51" s="124" t="str">
        <f t="shared" si="11"/>
        <v>OK</v>
      </c>
      <c r="N51" s="125"/>
      <c r="O51" s="125">
        <f t="shared" si="24"/>
        <v>0</v>
      </c>
      <c r="P51" s="124" t="str">
        <f t="shared" si="25"/>
        <v>OK</v>
      </c>
      <c r="Q51" s="125"/>
      <c r="R51" s="125">
        <f t="shared" si="26"/>
        <v>0</v>
      </c>
      <c r="S51" s="124" t="str">
        <f t="shared" si="27"/>
        <v>OK</v>
      </c>
    </row>
    <row r="52" spans="1:19" ht="51" x14ac:dyDescent="0.25">
      <c r="A52" s="243" t="s">
        <v>188</v>
      </c>
      <c r="B52" s="243">
        <v>21</v>
      </c>
      <c r="C52" s="244" t="s">
        <v>189</v>
      </c>
      <c r="D52" s="243" t="s">
        <v>183</v>
      </c>
      <c r="E52" s="245">
        <v>1</v>
      </c>
      <c r="F52" s="246">
        <v>576846</v>
      </c>
      <c r="G52" s="236">
        <f t="shared" si="8"/>
        <v>576846</v>
      </c>
      <c r="H52" s="125">
        <v>576846</v>
      </c>
      <c r="I52" s="125">
        <f t="shared" si="0"/>
        <v>576846</v>
      </c>
      <c r="J52" s="124" t="str">
        <f t="shared" si="9"/>
        <v>OK</v>
      </c>
      <c r="K52" s="125"/>
      <c r="L52" s="125">
        <f t="shared" si="10"/>
        <v>0</v>
      </c>
      <c r="M52" s="124" t="str">
        <f t="shared" si="11"/>
        <v>OK</v>
      </c>
      <c r="N52" s="125"/>
      <c r="O52" s="125">
        <f t="shared" si="24"/>
        <v>0</v>
      </c>
      <c r="P52" s="124" t="str">
        <f t="shared" si="25"/>
        <v>OK</v>
      </c>
      <c r="Q52" s="125"/>
      <c r="R52" s="125">
        <f t="shared" si="26"/>
        <v>0</v>
      </c>
      <c r="S52" s="124" t="str">
        <f t="shared" si="27"/>
        <v>OK</v>
      </c>
    </row>
    <row r="53" spans="1:19" ht="51" x14ac:dyDescent="0.25">
      <c r="A53" s="243" t="s">
        <v>190</v>
      </c>
      <c r="B53" s="243">
        <v>22</v>
      </c>
      <c r="C53" s="244" t="s">
        <v>191</v>
      </c>
      <c r="D53" s="243" t="s">
        <v>183</v>
      </c>
      <c r="E53" s="245">
        <v>2</v>
      </c>
      <c r="F53" s="246">
        <v>2027627</v>
      </c>
      <c r="G53" s="236">
        <f t="shared" si="8"/>
        <v>4055254</v>
      </c>
      <c r="H53" s="125">
        <v>2027627</v>
      </c>
      <c r="I53" s="125">
        <f t="shared" si="0"/>
        <v>4055254</v>
      </c>
      <c r="J53" s="124" t="str">
        <f t="shared" si="9"/>
        <v>OK</v>
      </c>
      <c r="K53" s="125"/>
      <c r="L53" s="125">
        <f t="shared" si="10"/>
        <v>0</v>
      </c>
      <c r="M53" s="124" t="str">
        <f t="shared" si="11"/>
        <v>OK</v>
      </c>
      <c r="N53" s="125"/>
      <c r="O53" s="125">
        <f t="shared" si="24"/>
        <v>0</v>
      </c>
      <c r="P53" s="124" t="str">
        <f t="shared" si="25"/>
        <v>OK</v>
      </c>
      <c r="Q53" s="125"/>
      <c r="R53" s="125">
        <f t="shared" si="26"/>
        <v>0</v>
      </c>
      <c r="S53" s="124" t="str">
        <f t="shared" si="27"/>
        <v>OK</v>
      </c>
    </row>
    <row r="54" spans="1:19" ht="102" x14ac:dyDescent="0.25">
      <c r="A54" s="243" t="s">
        <v>192</v>
      </c>
      <c r="B54" s="243">
        <v>24</v>
      </c>
      <c r="C54" s="244" t="s">
        <v>193</v>
      </c>
      <c r="D54" s="243" t="s">
        <v>75</v>
      </c>
      <c r="E54" s="245">
        <v>101</v>
      </c>
      <c r="F54" s="246">
        <v>163199</v>
      </c>
      <c r="G54" s="236">
        <f t="shared" si="8"/>
        <v>16483099</v>
      </c>
      <c r="H54" s="125">
        <v>163199</v>
      </c>
      <c r="I54" s="125">
        <f t="shared" si="0"/>
        <v>16483099</v>
      </c>
      <c r="J54" s="124" t="str">
        <f t="shared" si="9"/>
        <v>OK</v>
      </c>
      <c r="K54" s="125"/>
      <c r="L54" s="125">
        <f t="shared" si="10"/>
        <v>0</v>
      </c>
      <c r="M54" s="124" t="str">
        <f t="shared" si="11"/>
        <v>OK</v>
      </c>
      <c r="N54" s="125"/>
      <c r="O54" s="125">
        <f t="shared" si="24"/>
        <v>0</v>
      </c>
      <c r="P54" s="124" t="str">
        <f t="shared" si="25"/>
        <v>OK</v>
      </c>
      <c r="Q54" s="125"/>
      <c r="R54" s="125">
        <f t="shared" si="26"/>
        <v>0</v>
      </c>
      <c r="S54" s="124" t="str">
        <f t="shared" si="27"/>
        <v>OK</v>
      </c>
    </row>
    <row r="55" spans="1:19" ht="114.75" x14ac:dyDescent="0.25">
      <c r="A55" s="243" t="s">
        <v>194</v>
      </c>
      <c r="B55" s="243">
        <v>16</v>
      </c>
      <c r="C55" s="244" t="s">
        <v>178</v>
      </c>
      <c r="D55" s="243" t="s">
        <v>75</v>
      </c>
      <c r="E55" s="245">
        <v>197.27</v>
      </c>
      <c r="F55" s="246">
        <v>438834</v>
      </c>
      <c r="G55" s="236">
        <f t="shared" si="8"/>
        <v>86568783</v>
      </c>
      <c r="H55" s="125">
        <v>438834</v>
      </c>
      <c r="I55" s="125">
        <f t="shared" si="0"/>
        <v>86568783</v>
      </c>
      <c r="J55" s="124" t="str">
        <f t="shared" si="9"/>
        <v>OK</v>
      </c>
      <c r="K55" s="125"/>
      <c r="L55" s="125">
        <f t="shared" si="10"/>
        <v>0</v>
      </c>
      <c r="M55" s="124" t="str">
        <f t="shared" si="11"/>
        <v>OK</v>
      </c>
      <c r="N55" s="125"/>
      <c r="O55" s="125">
        <f t="shared" si="24"/>
        <v>0</v>
      </c>
      <c r="P55" s="124" t="str">
        <f t="shared" si="25"/>
        <v>OK</v>
      </c>
      <c r="Q55" s="125"/>
      <c r="R55" s="125">
        <f t="shared" si="26"/>
        <v>0</v>
      </c>
      <c r="S55" s="124" t="str">
        <f t="shared" si="27"/>
        <v>OK</v>
      </c>
    </row>
    <row r="56" spans="1:19" ht="63.75" x14ac:dyDescent="0.25">
      <c r="A56" s="243" t="s">
        <v>177</v>
      </c>
      <c r="B56" s="243"/>
      <c r="C56" s="244" t="s">
        <v>195</v>
      </c>
      <c r="D56" s="243" t="s">
        <v>75</v>
      </c>
      <c r="E56" s="245">
        <v>101</v>
      </c>
      <c r="F56" s="246">
        <v>355256</v>
      </c>
      <c r="G56" s="236">
        <f t="shared" si="8"/>
        <v>35880856</v>
      </c>
      <c r="H56" s="125">
        <v>355256</v>
      </c>
      <c r="I56" s="125">
        <f t="shared" si="0"/>
        <v>35880856</v>
      </c>
      <c r="J56" s="124" t="str">
        <f t="shared" si="9"/>
        <v>OK</v>
      </c>
      <c r="K56" s="125"/>
      <c r="L56" s="125">
        <f t="shared" si="10"/>
        <v>0</v>
      </c>
      <c r="M56" s="124" t="str">
        <f t="shared" si="11"/>
        <v>OK</v>
      </c>
      <c r="N56" s="125"/>
      <c r="O56" s="125">
        <f t="shared" si="24"/>
        <v>0</v>
      </c>
      <c r="P56" s="124" t="str">
        <f t="shared" si="25"/>
        <v>OK</v>
      </c>
      <c r="Q56" s="125"/>
      <c r="R56" s="125">
        <f t="shared" si="26"/>
        <v>0</v>
      </c>
      <c r="S56" s="124" t="str">
        <f t="shared" si="27"/>
        <v>OK</v>
      </c>
    </row>
    <row r="57" spans="1:19" ht="15" x14ac:dyDescent="0.25">
      <c r="A57" s="240"/>
      <c r="B57" s="240"/>
      <c r="C57" s="255" t="s">
        <v>130</v>
      </c>
      <c r="D57" s="240"/>
      <c r="E57" s="256"/>
      <c r="F57" s="249"/>
      <c r="G57" s="236"/>
      <c r="H57" s="125"/>
      <c r="I57" s="125"/>
      <c r="J57" s="124"/>
      <c r="K57" s="125"/>
      <c r="L57" s="125"/>
      <c r="M57" s="124"/>
      <c r="N57" s="125"/>
      <c r="O57" s="125"/>
      <c r="P57" s="124"/>
      <c r="Q57" s="125"/>
      <c r="R57" s="125"/>
      <c r="S57" s="124"/>
    </row>
    <row r="58" spans="1:19" ht="15" x14ac:dyDescent="0.25">
      <c r="A58" s="257" t="s">
        <v>196</v>
      </c>
      <c r="B58" s="257"/>
      <c r="C58" s="258" t="s">
        <v>197</v>
      </c>
      <c r="D58" s="259"/>
      <c r="E58" s="260"/>
      <c r="F58" s="261"/>
      <c r="G58" s="236"/>
      <c r="H58" s="125"/>
      <c r="I58" s="125"/>
      <c r="J58" s="124"/>
      <c r="K58" s="125"/>
      <c r="L58" s="125"/>
      <c r="M58" s="124"/>
      <c r="N58" s="125"/>
      <c r="O58" s="125"/>
      <c r="P58" s="124"/>
      <c r="Q58" s="125"/>
      <c r="R58" s="125"/>
      <c r="S58" s="124"/>
    </row>
    <row r="59" spans="1:19" ht="15" x14ac:dyDescent="0.25">
      <c r="A59" s="262">
        <v>6</v>
      </c>
      <c r="B59" s="262"/>
      <c r="C59" s="263" t="s">
        <v>198</v>
      </c>
      <c r="D59" s="264"/>
      <c r="E59" s="265"/>
      <c r="F59" s="266"/>
      <c r="G59" s="236"/>
      <c r="H59" s="125"/>
      <c r="I59" s="125"/>
      <c r="J59" s="124"/>
      <c r="K59" s="125"/>
      <c r="L59" s="125"/>
      <c r="M59" s="124"/>
      <c r="N59" s="125"/>
      <c r="O59" s="125"/>
      <c r="P59" s="124"/>
      <c r="Q59" s="125"/>
      <c r="R59" s="125"/>
      <c r="S59" s="124"/>
    </row>
    <row r="60" spans="1:19" ht="25.5" x14ac:dyDescent="0.25">
      <c r="A60" s="267" t="s">
        <v>199</v>
      </c>
      <c r="B60" s="267">
        <v>25</v>
      </c>
      <c r="C60" s="244" t="s">
        <v>200</v>
      </c>
      <c r="D60" s="243" t="s">
        <v>7</v>
      </c>
      <c r="E60" s="245">
        <v>56</v>
      </c>
      <c r="F60" s="246">
        <v>51056</v>
      </c>
      <c r="G60" s="236">
        <f t="shared" si="8"/>
        <v>2859136</v>
      </c>
      <c r="H60" s="125">
        <v>51056</v>
      </c>
      <c r="I60" s="125">
        <f t="shared" si="0"/>
        <v>2859136</v>
      </c>
      <c r="J60" s="124" t="str">
        <f t="shared" si="9"/>
        <v>OK</v>
      </c>
      <c r="K60" s="125"/>
      <c r="L60" s="125">
        <f t="shared" si="10"/>
        <v>0</v>
      </c>
      <c r="M60" s="124" t="str">
        <f t="shared" si="11"/>
        <v>OK</v>
      </c>
      <c r="N60" s="125"/>
      <c r="O60" s="125">
        <f t="shared" ref="O60:O66" si="28">ROUND($E60*N60,0)</f>
        <v>0</v>
      </c>
      <c r="P60" s="124" t="str">
        <f t="shared" ref="P60:P66" si="29">+IF(N60&lt;=$F60,"OK","NO OK")</f>
        <v>OK</v>
      </c>
      <c r="Q60" s="125"/>
      <c r="R60" s="125">
        <f t="shared" ref="R60:R66" si="30">ROUND($E60*Q60,0)</f>
        <v>0</v>
      </c>
      <c r="S60" s="124" t="str">
        <f t="shared" ref="S60:S66" si="31">+IF(Q60&lt;=$F60,"OK","NO OK")</f>
        <v>OK</v>
      </c>
    </row>
    <row r="61" spans="1:19" ht="25.5" x14ac:dyDescent="0.25">
      <c r="A61" s="267" t="s">
        <v>201</v>
      </c>
      <c r="B61" s="267">
        <v>88</v>
      </c>
      <c r="C61" s="244" t="s">
        <v>202</v>
      </c>
      <c r="D61" s="243" t="s">
        <v>11</v>
      </c>
      <c r="E61" s="245">
        <v>30.8</v>
      </c>
      <c r="F61" s="246">
        <v>11376</v>
      </c>
      <c r="G61" s="236">
        <f t="shared" si="8"/>
        <v>350381</v>
      </c>
      <c r="H61" s="125">
        <v>11376</v>
      </c>
      <c r="I61" s="125">
        <f t="shared" si="0"/>
        <v>350381</v>
      </c>
      <c r="J61" s="124" t="str">
        <f t="shared" si="9"/>
        <v>OK</v>
      </c>
      <c r="K61" s="125"/>
      <c r="L61" s="125">
        <f t="shared" si="10"/>
        <v>0</v>
      </c>
      <c r="M61" s="124" t="str">
        <f t="shared" si="11"/>
        <v>OK</v>
      </c>
      <c r="N61" s="125"/>
      <c r="O61" s="125">
        <f t="shared" si="28"/>
        <v>0</v>
      </c>
      <c r="P61" s="124" t="str">
        <f t="shared" si="29"/>
        <v>OK</v>
      </c>
      <c r="Q61" s="125"/>
      <c r="R61" s="125">
        <f t="shared" si="30"/>
        <v>0</v>
      </c>
      <c r="S61" s="124" t="str">
        <f t="shared" si="31"/>
        <v>OK</v>
      </c>
    </row>
    <row r="62" spans="1:19" ht="15" x14ac:dyDescent="0.25">
      <c r="A62" s="267" t="s">
        <v>203</v>
      </c>
      <c r="B62" s="267">
        <v>27</v>
      </c>
      <c r="C62" s="244" t="s">
        <v>204</v>
      </c>
      <c r="D62" s="243" t="s">
        <v>7</v>
      </c>
      <c r="E62" s="245">
        <v>56</v>
      </c>
      <c r="F62" s="246">
        <v>40276</v>
      </c>
      <c r="G62" s="236">
        <f t="shared" si="8"/>
        <v>2255456</v>
      </c>
      <c r="H62" s="125">
        <v>40276</v>
      </c>
      <c r="I62" s="125">
        <f t="shared" si="0"/>
        <v>2255456</v>
      </c>
      <c r="J62" s="124" t="str">
        <f t="shared" si="9"/>
        <v>OK</v>
      </c>
      <c r="K62" s="125"/>
      <c r="L62" s="125">
        <f t="shared" si="10"/>
        <v>0</v>
      </c>
      <c r="M62" s="124" t="str">
        <f t="shared" si="11"/>
        <v>OK</v>
      </c>
      <c r="N62" s="125"/>
      <c r="O62" s="125">
        <f t="shared" si="28"/>
        <v>0</v>
      </c>
      <c r="P62" s="124" t="str">
        <f t="shared" si="29"/>
        <v>OK</v>
      </c>
      <c r="Q62" s="125"/>
      <c r="R62" s="125">
        <f t="shared" si="30"/>
        <v>0</v>
      </c>
      <c r="S62" s="124" t="str">
        <f t="shared" si="31"/>
        <v>OK</v>
      </c>
    </row>
    <row r="63" spans="1:19" ht="15" x14ac:dyDescent="0.25">
      <c r="A63" s="267" t="s">
        <v>205</v>
      </c>
      <c r="B63" s="267">
        <v>28</v>
      </c>
      <c r="C63" s="244" t="s">
        <v>206</v>
      </c>
      <c r="D63" s="243" t="s">
        <v>11</v>
      </c>
      <c r="E63" s="245">
        <v>2.35</v>
      </c>
      <c r="F63" s="246">
        <v>743157</v>
      </c>
      <c r="G63" s="236">
        <f t="shared" si="8"/>
        <v>1746419</v>
      </c>
      <c r="H63" s="125">
        <v>743157</v>
      </c>
      <c r="I63" s="125">
        <f t="shared" si="0"/>
        <v>1746419</v>
      </c>
      <c r="J63" s="124" t="str">
        <f t="shared" si="9"/>
        <v>OK</v>
      </c>
      <c r="K63" s="125"/>
      <c r="L63" s="125">
        <f t="shared" si="10"/>
        <v>0</v>
      </c>
      <c r="M63" s="124" t="str">
        <f t="shared" si="11"/>
        <v>OK</v>
      </c>
      <c r="N63" s="125"/>
      <c r="O63" s="125">
        <f t="shared" si="28"/>
        <v>0</v>
      </c>
      <c r="P63" s="124" t="str">
        <f t="shared" si="29"/>
        <v>OK</v>
      </c>
      <c r="Q63" s="125"/>
      <c r="R63" s="125">
        <f t="shared" si="30"/>
        <v>0</v>
      </c>
      <c r="S63" s="124" t="str">
        <f t="shared" si="31"/>
        <v>OK</v>
      </c>
    </row>
    <row r="64" spans="1:19" ht="15" x14ac:dyDescent="0.25">
      <c r="A64" s="267" t="s">
        <v>207</v>
      </c>
      <c r="B64" s="267">
        <v>91</v>
      </c>
      <c r="C64" s="244" t="s">
        <v>208</v>
      </c>
      <c r="D64" s="243" t="s">
        <v>11</v>
      </c>
      <c r="E64" s="245">
        <v>0.57999999999999996</v>
      </c>
      <c r="F64" s="246">
        <v>743157</v>
      </c>
      <c r="G64" s="236">
        <f t="shared" si="8"/>
        <v>431031</v>
      </c>
      <c r="H64" s="125">
        <v>743157</v>
      </c>
      <c r="I64" s="125">
        <f t="shared" si="0"/>
        <v>431031</v>
      </c>
      <c r="J64" s="124" t="str">
        <f t="shared" si="9"/>
        <v>OK</v>
      </c>
      <c r="K64" s="125"/>
      <c r="L64" s="125">
        <f t="shared" si="10"/>
        <v>0</v>
      </c>
      <c r="M64" s="124" t="str">
        <f t="shared" si="11"/>
        <v>OK</v>
      </c>
      <c r="N64" s="125"/>
      <c r="O64" s="125">
        <f t="shared" si="28"/>
        <v>0</v>
      </c>
      <c r="P64" s="124" t="str">
        <f t="shared" si="29"/>
        <v>OK</v>
      </c>
      <c r="Q64" s="125"/>
      <c r="R64" s="125">
        <f t="shared" si="30"/>
        <v>0</v>
      </c>
      <c r="S64" s="124" t="str">
        <f t="shared" si="31"/>
        <v>OK</v>
      </c>
    </row>
    <row r="65" spans="1:19" ht="15" x14ac:dyDescent="0.25">
      <c r="A65" s="267" t="s">
        <v>209</v>
      </c>
      <c r="B65" s="267">
        <v>92</v>
      </c>
      <c r="C65" s="244" t="s">
        <v>210</v>
      </c>
      <c r="D65" s="243" t="s">
        <v>11</v>
      </c>
      <c r="E65" s="245">
        <v>44.8</v>
      </c>
      <c r="F65" s="246">
        <v>743157</v>
      </c>
      <c r="G65" s="236">
        <f t="shared" si="8"/>
        <v>33293434</v>
      </c>
      <c r="H65" s="125">
        <v>743157</v>
      </c>
      <c r="I65" s="125">
        <f t="shared" si="0"/>
        <v>33293434</v>
      </c>
      <c r="J65" s="124" t="str">
        <f t="shared" si="9"/>
        <v>OK</v>
      </c>
      <c r="K65" s="125"/>
      <c r="L65" s="125">
        <f t="shared" si="10"/>
        <v>0</v>
      </c>
      <c r="M65" s="124" t="str">
        <f t="shared" si="11"/>
        <v>OK</v>
      </c>
      <c r="N65" s="125"/>
      <c r="O65" s="125">
        <f t="shared" si="28"/>
        <v>0</v>
      </c>
      <c r="P65" s="124" t="str">
        <f t="shared" si="29"/>
        <v>OK</v>
      </c>
      <c r="Q65" s="125"/>
      <c r="R65" s="125">
        <f t="shared" si="30"/>
        <v>0</v>
      </c>
      <c r="S65" s="124" t="str">
        <f t="shared" si="31"/>
        <v>OK</v>
      </c>
    </row>
    <row r="66" spans="1:19" ht="25.5" x14ac:dyDescent="0.25">
      <c r="A66" s="267" t="s">
        <v>211</v>
      </c>
      <c r="B66" s="267">
        <v>83</v>
      </c>
      <c r="C66" s="244" t="s">
        <v>212</v>
      </c>
      <c r="D66" s="243" t="s">
        <v>76</v>
      </c>
      <c r="E66" s="245">
        <v>4144</v>
      </c>
      <c r="F66" s="246">
        <v>4946</v>
      </c>
      <c r="G66" s="236">
        <f t="shared" si="8"/>
        <v>20496224</v>
      </c>
      <c r="H66" s="125">
        <v>4946</v>
      </c>
      <c r="I66" s="125">
        <f t="shared" si="0"/>
        <v>20496224</v>
      </c>
      <c r="J66" s="124" t="str">
        <f t="shared" si="9"/>
        <v>OK</v>
      </c>
      <c r="K66" s="125"/>
      <c r="L66" s="125">
        <f t="shared" si="10"/>
        <v>0</v>
      </c>
      <c r="M66" s="124" t="str">
        <f t="shared" si="11"/>
        <v>OK</v>
      </c>
      <c r="N66" s="125"/>
      <c r="O66" s="125">
        <f t="shared" si="28"/>
        <v>0</v>
      </c>
      <c r="P66" s="124" t="str">
        <f t="shared" si="29"/>
        <v>OK</v>
      </c>
      <c r="Q66" s="125"/>
      <c r="R66" s="125">
        <f t="shared" si="30"/>
        <v>0</v>
      </c>
      <c r="S66" s="124" t="str">
        <f t="shared" si="31"/>
        <v>OK</v>
      </c>
    </row>
    <row r="67" spans="1:19" ht="15" x14ac:dyDescent="0.25">
      <c r="A67" s="262"/>
      <c r="B67" s="262"/>
      <c r="C67" s="263" t="s">
        <v>130</v>
      </c>
      <c r="D67" s="264"/>
      <c r="E67" s="265"/>
      <c r="F67" s="266"/>
      <c r="G67" s="236"/>
      <c r="H67" s="125"/>
      <c r="I67" s="125"/>
      <c r="J67" s="124"/>
      <c r="K67" s="125"/>
      <c r="L67" s="125"/>
      <c r="M67" s="124"/>
      <c r="N67" s="125"/>
      <c r="O67" s="125"/>
      <c r="P67" s="124"/>
      <c r="Q67" s="125"/>
      <c r="R67" s="125"/>
      <c r="S67" s="124"/>
    </row>
    <row r="68" spans="1:19" ht="15" x14ac:dyDescent="0.25">
      <c r="A68" s="262">
        <v>7</v>
      </c>
      <c r="B68" s="262"/>
      <c r="C68" s="263" t="s">
        <v>213</v>
      </c>
      <c r="D68" s="264"/>
      <c r="E68" s="265"/>
      <c r="F68" s="266"/>
      <c r="G68" s="236"/>
      <c r="H68" s="125"/>
      <c r="I68" s="125"/>
      <c r="J68" s="124"/>
      <c r="K68" s="125"/>
      <c r="L68" s="125"/>
      <c r="M68" s="124"/>
      <c r="N68" s="125"/>
      <c r="O68" s="125"/>
      <c r="P68" s="124"/>
      <c r="Q68" s="125"/>
      <c r="R68" s="125"/>
      <c r="S68" s="124"/>
    </row>
    <row r="69" spans="1:19" ht="38.25" x14ac:dyDescent="0.25">
      <c r="A69" s="267" t="s">
        <v>214</v>
      </c>
      <c r="B69" s="267">
        <v>29</v>
      </c>
      <c r="C69" s="244" t="s">
        <v>215</v>
      </c>
      <c r="D69" s="243" t="s">
        <v>76</v>
      </c>
      <c r="E69" s="245">
        <v>1336</v>
      </c>
      <c r="F69" s="246">
        <v>21780</v>
      </c>
      <c r="G69" s="236">
        <f t="shared" si="8"/>
        <v>29098080</v>
      </c>
      <c r="H69" s="125">
        <v>21780</v>
      </c>
      <c r="I69" s="125">
        <f t="shared" si="0"/>
        <v>29098080</v>
      </c>
      <c r="J69" s="124" t="str">
        <f t="shared" si="9"/>
        <v>OK</v>
      </c>
      <c r="K69" s="125"/>
      <c r="L69" s="125">
        <f t="shared" si="10"/>
        <v>0</v>
      </c>
      <c r="M69" s="124" t="str">
        <f t="shared" si="11"/>
        <v>OK</v>
      </c>
      <c r="N69" s="125"/>
      <c r="O69" s="125">
        <f t="shared" ref="O69" si="32">ROUND($E69*N69,0)</f>
        <v>0</v>
      </c>
      <c r="P69" s="124" t="str">
        <f t="shared" ref="P69" si="33">+IF(N69&lt;=$F69,"OK","NO OK")</f>
        <v>OK</v>
      </c>
      <c r="Q69" s="125"/>
      <c r="R69" s="125">
        <f t="shared" ref="R69" si="34">ROUND($E69*Q69,0)</f>
        <v>0</v>
      </c>
      <c r="S69" s="124" t="str">
        <f t="shared" ref="S69" si="35">+IF(Q69&lt;=$F69,"OK","NO OK")</f>
        <v>OK</v>
      </c>
    </row>
    <row r="70" spans="1:19" ht="15" x14ac:dyDescent="0.25">
      <c r="A70" s="262"/>
      <c r="B70" s="262"/>
      <c r="C70" s="263" t="s">
        <v>130</v>
      </c>
      <c r="D70" s="264"/>
      <c r="E70" s="265"/>
      <c r="F70" s="266"/>
      <c r="G70" s="236"/>
      <c r="H70" s="125"/>
      <c r="I70" s="125"/>
      <c r="J70" s="124"/>
      <c r="K70" s="125"/>
      <c r="L70" s="125"/>
      <c r="M70" s="124"/>
      <c r="N70" s="125"/>
      <c r="O70" s="125"/>
      <c r="P70" s="124"/>
      <c r="Q70" s="125"/>
      <c r="R70" s="125"/>
      <c r="S70" s="124"/>
    </row>
    <row r="71" spans="1:19" ht="15" x14ac:dyDescent="0.25">
      <c r="A71" s="262">
        <v>8</v>
      </c>
      <c r="B71" s="262"/>
      <c r="C71" s="263" t="s">
        <v>216</v>
      </c>
      <c r="D71" s="264"/>
      <c r="E71" s="265"/>
      <c r="F71" s="266"/>
      <c r="G71" s="236"/>
      <c r="H71" s="125"/>
      <c r="I71" s="125"/>
      <c r="J71" s="124"/>
      <c r="K71" s="125"/>
      <c r="L71" s="125"/>
      <c r="M71" s="124"/>
      <c r="N71" s="125"/>
      <c r="O71" s="125"/>
      <c r="P71" s="124"/>
      <c r="Q71" s="125"/>
      <c r="R71" s="125"/>
      <c r="S71" s="124"/>
    </row>
    <row r="72" spans="1:19" ht="15" x14ac:dyDescent="0.25">
      <c r="A72" s="267" t="s">
        <v>217</v>
      </c>
      <c r="B72" s="267">
        <v>30</v>
      </c>
      <c r="C72" s="244" t="s">
        <v>218</v>
      </c>
      <c r="D72" s="243" t="s">
        <v>76</v>
      </c>
      <c r="E72" s="245">
        <v>8688</v>
      </c>
      <c r="F72" s="246">
        <v>21780</v>
      </c>
      <c r="G72" s="236">
        <f t="shared" si="8"/>
        <v>189224640</v>
      </c>
      <c r="H72" s="125">
        <v>21780</v>
      </c>
      <c r="I72" s="125">
        <f t="shared" si="0"/>
        <v>189224640</v>
      </c>
      <c r="J72" s="124" t="str">
        <f t="shared" si="9"/>
        <v>OK</v>
      </c>
      <c r="K72" s="125"/>
      <c r="L72" s="125">
        <f t="shared" si="10"/>
        <v>0</v>
      </c>
      <c r="M72" s="124" t="str">
        <f t="shared" si="11"/>
        <v>OK</v>
      </c>
      <c r="N72" s="125"/>
      <c r="O72" s="125">
        <f t="shared" ref="O72:O76" si="36">ROUND($E72*N72,0)</f>
        <v>0</v>
      </c>
      <c r="P72" s="124" t="str">
        <f t="shared" ref="P72:P76" si="37">+IF(N72&lt;=$F72,"OK","NO OK")</f>
        <v>OK</v>
      </c>
      <c r="Q72" s="125"/>
      <c r="R72" s="125">
        <f t="shared" ref="R72:R76" si="38">ROUND($E72*Q72,0)</f>
        <v>0</v>
      </c>
      <c r="S72" s="124" t="str">
        <f t="shared" ref="S72:S76" si="39">+IF(Q72&lt;=$F72,"OK","NO OK")</f>
        <v>OK</v>
      </c>
    </row>
    <row r="73" spans="1:19" ht="25.5" x14ac:dyDescent="0.25">
      <c r="A73" s="267" t="s">
        <v>219</v>
      </c>
      <c r="B73" s="267">
        <v>31</v>
      </c>
      <c r="C73" s="244" t="s">
        <v>220</v>
      </c>
      <c r="D73" s="243" t="s">
        <v>76</v>
      </c>
      <c r="E73" s="245">
        <v>3040</v>
      </c>
      <c r="F73" s="246">
        <v>21780</v>
      </c>
      <c r="G73" s="236">
        <f t="shared" si="8"/>
        <v>66211200</v>
      </c>
      <c r="H73" s="125">
        <v>21780</v>
      </c>
      <c r="I73" s="125">
        <f t="shared" ref="I73:I136" si="40">ROUND($E73*H73,0)</f>
        <v>66211200</v>
      </c>
      <c r="J73" s="124" t="str">
        <f t="shared" si="9"/>
        <v>OK</v>
      </c>
      <c r="K73" s="125"/>
      <c r="L73" s="125">
        <f t="shared" si="10"/>
        <v>0</v>
      </c>
      <c r="M73" s="124" t="str">
        <f t="shared" si="11"/>
        <v>OK</v>
      </c>
      <c r="N73" s="125"/>
      <c r="O73" s="125">
        <f t="shared" si="36"/>
        <v>0</v>
      </c>
      <c r="P73" s="124" t="str">
        <f t="shared" si="37"/>
        <v>OK</v>
      </c>
      <c r="Q73" s="125"/>
      <c r="R73" s="125">
        <f t="shared" si="38"/>
        <v>0</v>
      </c>
      <c r="S73" s="124" t="str">
        <f t="shared" si="39"/>
        <v>OK</v>
      </c>
    </row>
    <row r="74" spans="1:19" ht="15" x14ac:dyDescent="0.25">
      <c r="A74" s="267" t="s">
        <v>221</v>
      </c>
      <c r="B74" s="267">
        <v>93</v>
      </c>
      <c r="C74" s="244" t="s">
        <v>222</v>
      </c>
      <c r="D74" s="243" t="s">
        <v>76</v>
      </c>
      <c r="E74" s="245">
        <v>863.66</v>
      </c>
      <c r="F74" s="246">
        <v>21780</v>
      </c>
      <c r="G74" s="236">
        <f t="shared" ref="G74:G137" si="41">ROUND($E74*F74,0)</f>
        <v>18810515</v>
      </c>
      <c r="H74" s="125">
        <v>21780</v>
      </c>
      <c r="I74" s="125">
        <f t="shared" si="40"/>
        <v>18810515</v>
      </c>
      <c r="J74" s="124" t="str">
        <f t="shared" si="9"/>
        <v>OK</v>
      </c>
      <c r="K74" s="125"/>
      <c r="L74" s="125">
        <f t="shared" si="10"/>
        <v>0</v>
      </c>
      <c r="M74" s="124" t="str">
        <f t="shared" si="11"/>
        <v>OK</v>
      </c>
      <c r="N74" s="125"/>
      <c r="O74" s="125">
        <f t="shared" si="36"/>
        <v>0</v>
      </c>
      <c r="P74" s="124" t="str">
        <f t="shared" si="37"/>
        <v>OK</v>
      </c>
      <c r="Q74" s="125"/>
      <c r="R74" s="125">
        <f t="shared" si="38"/>
        <v>0</v>
      </c>
      <c r="S74" s="124" t="str">
        <f t="shared" si="39"/>
        <v>OK</v>
      </c>
    </row>
    <row r="75" spans="1:19" ht="25.5" x14ac:dyDescent="0.25">
      <c r="A75" s="267" t="s">
        <v>223</v>
      </c>
      <c r="B75" s="267">
        <v>32</v>
      </c>
      <c r="C75" s="244" t="s">
        <v>224</v>
      </c>
      <c r="D75" s="243" t="s">
        <v>2</v>
      </c>
      <c r="E75" s="245">
        <v>32</v>
      </c>
      <c r="F75" s="246">
        <v>139956</v>
      </c>
      <c r="G75" s="236">
        <f t="shared" si="41"/>
        <v>4478592</v>
      </c>
      <c r="H75" s="125">
        <v>139956</v>
      </c>
      <c r="I75" s="125">
        <f t="shared" si="40"/>
        <v>4478592</v>
      </c>
      <c r="J75" s="124" t="str">
        <f t="shared" ref="J75:J138" si="42">+IF(H75&lt;=$F75,"OK","NO OK")</f>
        <v>OK</v>
      </c>
      <c r="K75" s="125"/>
      <c r="L75" s="125">
        <f t="shared" ref="L75:L138" si="43">ROUND($E75*K75,0)</f>
        <v>0</v>
      </c>
      <c r="M75" s="124" t="str">
        <f t="shared" ref="M75:M138" si="44">+IF(K75&lt;=$F75,"OK","NO OK")</f>
        <v>OK</v>
      </c>
      <c r="N75" s="125"/>
      <c r="O75" s="125">
        <f t="shared" si="36"/>
        <v>0</v>
      </c>
      <c r="P75" s="124" t="str">
        <f t="shared" si="37"/>
        <v>OK</v>
      </c>
      <c r="Q75" s="125"/>
      <c r="R75" s="125">
        <f t="shared" si="38"/>
        <v>0</v>
      </c>
      <c r="S75" s="124" t="str">
        <f t="shared" si="39"/>
        <v>OK</v>
      </c>
    </row>
    <row r="76" spans="1:19" ht="38.25" x14ac:dyDescent="0.25">
      <c r="A76" s="267" t="s">
        <v>225</v>
      </c>
      <c r="B76" s="267">
        <v>33</v>
      </c>
      <c r="C76" s="244" t="s">
        <v>226</v>
      </c>
      <c r="D76" s="243" t="s">
        <v>2</v>
      </c>
      <c r="E76" s="245">
        <v>16</v>
      </c>
      <c r="F76" s="246">
        <v>558761</v>
      </c>
      <c r="G76" s="236">
        <f t="shared" si="41"/>
        <v>8940176</v>
      </c>
      <c r="H76" s="125">
        <v>558761</v>
      </c>
      <c r="I76" s="125">
        <f t="shared" si="40"/>
        <v>8940176</v>
      </c>
      <c r="J76" s="124" t="str">
        <f t="shared" si="42"/>
        <v>OK</v>
      </c>
      <c r="K76" s="125"/>
      <c r="L76" s="125">
        <f t="shared" si="43"/>
        <v>0</v>
      </c>
      <c r="M76" s="124" t="str">
        <f t="shared" si="44"/>
        <v>OK</v>
      </c>
      <c r="N76" s="125"/>
      <c r="O76" s="125">
        <f t="shared" si="36"/>
        <v>0</v>
      </c>
      <c r="P76" s="124" t="str">
        <f t="shared" si="37"/>
        <v>OK</v>
      </c>
      <c r="Q76" s="125"/>
      <c r="R76" s="125">
        <f t="shared" si="38"/>
        <v>0</v>
      </c>
      <c r="S76" s="124" t="str">
        <f t="shared" si="39"/>
        <v>OK</v>
      </c>
    </row>
    <row r="77" spans="1:19" ht="15" x14ac:dyDescent="0.25">
      <c r="A77" s="262"/>
      <c r="B77" s="262"/>
      <c r="C77" s="263" t="s">
        <v>130</v>
      </c>
      <c r="D77" s="264"/>
      <c r="E77" s="265"/>
      <c r="F77" s="266"/>
      <c r="G77" s="236"/>
      <c r="H77" s="125"/>
      <c r="I77" s="125"/>
      <c r="J77" s="124"/>
      <c r="K77" s="125"/>
      <c r="L77" s="125"/>
      <c r="M77" s="124"/>
      <c r="N77" s="125"/>
      <c r="O77" s="125"/>
      <c r="P77" s="124"/>
      <c r="Q77" s="125"/>
      <c r="R77" s="125"/>
      <c r="S77" s="124"/>
    </row>
    <row r="78" spans="1:19" ht="15" x14ac:dyDescent="0.25">
      <c r="A78" s="262">
        <v>9</v>
      </c>
      <c r="B78" s="262"/>
      <c r="C78" s="263" t="s">
        <v>227</v>
      </c>
      <c r="D78" s="264"/>
      <c r="E78" s="265"/>
      <c r="F78" s="266"/>
      <c r="G78" s="236"/>
      <c r="H78" s="125"/>
      <c r="I78" s="125"/>
      <c r="J78" s="124"/>
      <c r="K78" s="125"/>
      <c r="L78" s="125"/>
      <c r="M78" s="124"/>
      <c r="N78" s="125"/>
      <c r="O78" s="125"/>
      <c r="P78" s="124"/>
      <c r="Q78" s="125"/>
      <c r="R78" s="125"/>
      <c r="S78" s="124"/>
    </row>
    <row r="79" spans="1:19" ht="25.5" x14ac:dyDescent="0.25">
      <c r="A79" s="267" t="s">
        <v>228</v>
      </c>
      <c r="B79" s="267">
        <v>34</v>
      </c>
      <c r="C79" s="244" t="s">
        <v>229</v>
      </c>
      <c r="D79" s="243" t="s">
        <v>2</v>
      </c>
      <c r="E79" s="245">
        <v>32</v>
      </c>
      <c r="F79" s="246">
        <v>252609</v>
      </c>
      <c r="G79" s="236">
        <f t="shared" si="41"/>
        <v>8083488</v>
      </c>
      <c r="H79" s="125">
        <v>252609</v>
      </c>
      <c r="I79" s="125">
        <f t="shared" si="40"/>
        <v>8083488</v>
      </c>
      <c r="J79" s="124" t="str">
        <f t="shared" si="42"/>
        <v>OK</v>
      </c>
      <c r="K79" s="125"/>
      <c r="L79" s="125">
        <f t="shared" si="43"/>
        <v>0</v>
      </c>
      <c r="M79" s="124" t="str">
        <f t="shared" si="44"/>
        <v>OK</v>
      </c>
      <c r="N79" s="125"/>
      <c r="O79" s="125">
        <f t="shared" ref="O79:O86" si="45">ROUND($E79*N79,0)</f>
        <v>0</v>
      </c>
      <c r="P79" s="124" t="str">
        <f t="shared" ref="P79:P86" si="46">+IF(N79&lt;=$F79,"OK","NO OK")</f>
        <v>OK</v>
      </c>
      <c r="Q79" s="125"/>
      <c r="R79" s="125">
        <f t="shared" ref="R79:R86" si="47">ROUND($E79*Q79,0)</f>
        <v>0</v>
      </c>
      <c r="S79" s="124" t="str">
        <f t="shared" ref="S79:S86" si="48">+IF(Q79&lt;=$F79,"OK","NO OK")</f>
        <v>OK</v>
      </c>
    </row>
    <row r="80" spans="1:19" ht="25.5" x14ac:dyDescent="0.25">
      <c r="A80" s="267" t="s">
        <v>230</v>
      </c>
      <c r="B80" s="267">
        <v>35</v>
      </c>
      <c r="C80" s="244" t="s">
        <v>231</v>
      </c>
      <c r="D80" s="243" t="s">
        <v>2</v>
      </c>
      <c r="E80" s="245">
        <v>16</v>
      </c>
      <c r="F80" s="246">
        <v>187079</v>
      </c>
      <c r="G80" s="236">
        <f t="shared" si="41"/>
        <v>2993264</v>
      </c>
      <c r="H80" s="125">
        <v>187079</v>
      </c>
      <c r="I80" s="125">
        <f t="shared" si="40"/>
        <v>2993264</v>
      </c>
      <c r="J80" s="124" t="str">
        <f t="shared" si="42"/>
        <v>OK</v>
      </c>
      <c r="K80" s="125"/>
      <c r="L80" s="125">
        <f t="shared" si="43"/>
        <v>0</v>
      </c>
      <c r="M80" s="124" t="str">
        <f t="shared" si="44"/>
        <v>OK</v>
      </c>
      <c r="N80" s="125"/>
      <c r="O80" s="125">
        <f t="shared" si="45"/>
        <v>0</v>
      </c>
      <c r="P80" s="124" t="str">
        <f t="shared" si="46"/>
        <v>OK</v>
      </c>
      <c r="Q80" s="125"/>
      <c r="R80" s="125">
        <f t="shared" si="47"/>
        <v>0</v>
      </c>
      <c r="S80" s="124" t="str">
        <f t="shared" si="48"/>
        <v>OK</v>
      </c>
    </row>
    <row r="81" spans="1:19" ht="15" x14ac:dyDescent="0.25">
      <c r="A81" s="267" t="s">
        <v>232</v>
      </c>
      <c r="B81" s="267"/>
      <c r="C81" s="244" t="s">
        <v>233</v>
      </c>
      <c r="D81" s="267" t="s">
        <v>2</v>
      </c>
      <c r="E81" s="245">
        <v>384</v>
      </c>
      <c r="F81" s="246">
        <v>12779</v>
      </c>
      <c r="G81" s="236">
        <f t="shared" si="41"/>
        <v>4907136</v>
      </c>
      <c r="H81" s="125">
        <v>12779</v>
      </c>
      <c r="I81" s="125">
        <f t="shared" si="40"/>
        <v>4907136</v>
      </c>
      <c r="J81" s="124" t="str">
        <f t="shared" si="42"/>
        <v>OK</v>
      </c>
      <c r="K81" s="125"/>
      <c r="L81" s="125">
        <f t="shared" si="43"/>
        <v>0</v>
      </c>
      <c r="M81" s="124" t="str">
        <f t="shared" si="44"/>
        <v>OK</v>
      </c>
      <c r="N81" s="125"/>
      <c r="O81" s="125">
        <f t="shared" si="45"/>
        <v>0</v>
      </c>
      <c r="P81" s="124" t="str">
        <f t="shared" si="46"/>
        <v>OK</v>
      </c>
      <c r="Q81" s="125"/>
      <c r="R81" s="125">
        <f t="shared" si="47"/>
        <v>0</v>
      </c>
      <c r="S81" s="124" t="str">
        <f t="shared" si="48"/>
        <v>OK</v>
      </c>
    </row>
    <row r="82" spans="1:19" ht="25.5" x14ac:dyDescent="0.25">
      <c r="A82" s="267" t="s">
        <v>234</v>
      </c>
      <c r="B82" s="267"/>
      <c r="C82" s="244" t="s">
        <v>235</v>
      </c>
      <c r="D82" s="267" t="s">
        <v>2</v>
      </c>
      <c r="E82" s="245">
        <v>96</v>
      </c>
      <c r="F82" s="246">
        <v>31948</v>
      </c>
      <c r="G82" s="236">
        <f t="shared" si="41"/>
        <v>3067008</v>
      </c>
      <c r="H82" s="125">
        <v>31948</v>
      </c>
      <c r="I82" s="125">
        <f t="shared" si="40"/>
        <v>3067008</v>
      </c>
      <c r="J82" s="124" t="str">
        <f t="shared" si="42"/>
        <v>OK</v>
      </c>
      <c r="K82" s="125"/>
      <c r="L82" s="125">
        <f t="shared" si="43"/>
        <v>0</v>
      </c>
      <c r="M82" s="124" t="str">
        <f t="shared" si="44"/>
        <v>OK</v>
      </c>
      <c r="N82" s="125"/>
      <c r="O82" s="125">
        <f t="shared" si="45"/>
        <v>0</v>
      </c>
      <c r="P82" s="124" t="str">
        <f t="shared" si="46"/>
        <v>OK</v>
      </c>
      <c r="Q82" s="125"/>
      <c r="R82" s="125">
        <f t="shared" si="47"/>
        <v>0</v>
      </c>
      <c r="S82" s="124" t="str">
        <f t="shared" si="48"/>
        <v>OK</v>
      </c>
    </row>
    <row r="83" spans="1:19" ht="15" x14ac:dyDescent="0.25">
      <c r="A83" s="267" t="s">
        <v>236</v>
      </c>
      <c r="B83" s="267"/>
      <c r="C83" s="244" t="s">
        <v>237</v>
      </c>
      <c r="D83" s="267" t="s">
        <v>2</v>
      </c>
      <c r="E83" s="245">
        <v>96</v>
      </c>
      <c r="F83" s="246">
        <v>12779</v>
      </c>
      <c r="G83" s="236">
        <f t="shared" si="41"/>
        <v>1226784</v>
      </c>
      <c r="H83" s="125">
        <v>12779</v>
      </c>
      <c r="I83" s="125">
        <f t="shared" si="40"/>
        <v>1226784</v>
      </c>
      <c r="J83" s="124" t="str">
        <f t="shared" si="42"/>
        <v>OK</v>
      </c>
      <c r="K83" s="125"/>
      <c r="L83" s="125">
        <f t="shared" si="43"/>
        <v>0</v>
      </c>
      <c r="M83" s="124" t="str">
        <f t="shared" si="44"/>
        <v>OK</v>
      </c>
      <c r="N83" s="125"/>
      <c r="O83" s="125">
        <f t="shared" si="45"/>
        <v>0</v>
      </c>
      <c r="P83" s="124" t="str">
        <f t="shared" si="46"/>
        <v>OK</v>
      </c>
      <c r="Q83" s="125"/>
      <c r="R83" s="125">
        <f t="shared" si="47"/>
        <v>0</v>
      </c>
      <c r="S83" s="124" t="str">
        <f t="shared" si="48"/>
        <v>OK</v>
      </c>
    </row>
    <row r="84" spans="1:19" ht="15" x14ac:dyDescent="0.25">
      <c r="A84" s="267" t="s">
        <v>238</v>
      </c>
      <c r="B84" s="267"/>
      <c r="C84" s="244" t="s">
        <v>239</v>
      </c>
      <c r="D84" s="267" t="s">
        <v>2</v>
      </c>
      <c r="E84" s="245">
        <v>96</v>
      </c>
      <c r="F84" s="246">
        <v>6390</v>
      </c>
      <c r="G84" s="236">
        <f t="shared" si="41"/>
        <v>613440</v>
      </c>
      <c r="H84" s="125">
        <v>6390</v>
      </c>
      <c r="I84" s="125">
        <f t="shared" si="40"/>
        <v>613440</v>
      </c>
      <c r="J84" s="124" t="str">
        <f t="shared" si="42"/>
        <v>OK</v>
      </c>
      <c r="K84" s="125"/>
      <c r="L84" s="125">
        <f t="shared" si="43"/>
        <v>0</v>
      </c>
      <c r="M84" s="124" t="str">
        <f t="shared" si="44"/>
        <v>OK</v>
      </c>
      <c r="N84" s="125"/>
      <c r="O84" s="125">
        <f t="shared" si="45"/>
        <v>0</v>
      </c>
      <c r="P84" s="124" t="str">
        <f t="shared" si="46"/>
        <v>OK</v>
      </c>
      <c r="Q84" s="125"/>
      <c r="R84" s="125">
        <f t="shared" si="47"/>
        <v>0</v>
      </c>
      <c r="S84" s="124" t="str">
        <f t="shared" si="48"/>
        <v>OK</v>
      </c>
    </row>
    <row r="85" spans="1:19" ht="38.25" x14ac:dyDescent="0.25">
      <c r="A85" s="267" t="s">
        <v>240</v>
      </c>
      <c r="B85" s="267">
        <v>36</v>
      </c>
      <c r="C85" s="244" t="s">
        <v>241</v>
      </c>
      <c r="D85" s="243" t="s">
        <v>75</v>
      </c>
      <c r="E85" s="245">
        <v>848</v>
      </c>
      <c r="F85" s="246">
        <v>81530</v>
      </c>
      <c r="G85" s="236">
        <f t="shared" si="41"/>
        <v>69137440</v>
      </c>
      <c r="H85" s="125">
        <v>81530</v>
      </c>
      <c r="I85" s="125">
        <f t="shared" si="40"/>
        <v>69137440</v>
      </c>
      <c r="J85" s="124" t="str">
        <f t="shared" si="42"/>
        <v>OK</v>
      </c>
      <c r="K85" s="125"/>
      <c r="L85" s="125">
        <f t="shared" si="43"/>
        <v>0</v>
      </c>
      <c r="M85" s="124" t="str">
        <f t="shared" si="44"/>
        <v>OK</v>
      </c>
      <c r="N85" s="125"/>
      <c r="O85" s="125">
        <f t="shared" si="45"/>
        <v>0</v>
      </c>
      <c r="P85" s="124" t="str">
        <f t="shared" si="46"/>
        <v>OK</v>
      </c>
      <c r="Q85" s="125"/>
      <c r="R85" s="125">
        <f t="shared" si="47"/>
        <v>0</v>
      </c>
      <c r="S85" s="124" t="str">
        <f t="shared" si="48"/>
        <v>OK</v>
      </c>
    </row>
    <row r="86" spans="1:19" ht="15" x14ac:dyDescent="0.25">
      <c r="A86" s="267" t="s">
        <v>242</v>
      </c>
      <c r="B86" s="267">
        <v>37</v>
      </c>
      <c r="C86" s="244" t="s">
        <v>243</v>
      </c>
      <c r="D86" s="243" t="s">
        <v>2</v>
      </c>
      <c r="E86" s="245">
        <v>32</v>
      </c>
      <c r="F86" s="246">
        <v>71370</v>
      </c>
      <c r="G86" s="236">
        <f t="shared" si="41"/>
        <v>2283840</v>
      </c>
      <c r="H86" s="125">
        <v>71370</v>
      </c>
      <c r="I86" s="125">
        <f t="shared" si="40"/>
        <v>2283840</v>
      </c>
      <c r="J86" s="124" t="str">
        <f t="shared" si="42"/>
        <v>OK</v>
      </c>
      <c r="K86" s="125"/>
      <c r="L86" s="125">
        <f t="shared" si="43"/>
        <v>0</v>
      </c>
      <c r="M86" s="124" t="str">
        <f t="shared" si="44"/>
        <v>OK</v>
      </c>
      <c r="N86" s="125"/>
      <c r="O86" s="125">
        <f t="shared" si="45"/>
        <v>0</v>
      </c>
      <c r="P86" s="124" t="str">
        <f t="shared" si="46"/>
        <v>OK</v>
      </c>
      <c r="Q86" s="125"/>
      <c r="R86" s="125">
        <f t="shared" si="47"/>
        <v>0</v>
      </c>
      <c r="S86" s="124" t="str">
        <f t="shared" si="48"/>
        <v>OK</v>
      </c>
    </row>
    <row r="87" spans="1:19" ht="15" x14ac:dyDescent="0.25">
      <c r="A87" s="262"/>
      <c r="B87" s="262"/>
      <c r="C87" s="263" t="s">
        <v>130</v>
      </c>
      <c r="D87" s="264"/>
      <c r="E87" s="265"/>
      <c r="F87" s="266"/>
      <c r="G87" s="236"/>
      <c r="H87" s="125"/>
      <c r="I87" s="125"/>
      <c r="J87" s="124"/>
      <c r="K87" s="125"/>
      <c r="L87" s="125"/>
      <c r="M87" s="124"/>
      <c r="N87" s="125"/>
      <c r="O87" s="125"/>
      <c r="P87" s="124"/>
      <c r="Q87" s="125"/>
      <c r="R87" s="125"/>
      <c r="S87" s="124"/>
    </row>
    <row r="88" spans="1:19" ht="15" x14ac:dyDescent="0.25">
      <c r="A88" s="262">
        <v>10</v>
      </c>
      <c r="B88" s="262"/>
      <c r="C88" s="263" t="s">
        <v>244</v>
      </c>
      <c r="D88" s="264"/>
      <c r="E88" s="265"/>
      <c r="F88" s="266"/>
      <c r="G88" s="236"/>
      <c r="H88" s="125"/>
      <c r="I88" s="125"/>
      <c r="J88" s="124"/>
      <c r="K88" s="125"/>
      <c r="L88" s="125"/>
      <c r="M88" s="124"/>
      <c r="N88" s="125"/>
      <c r="O88" s="125"/>
      <c r="P88" s="124"/>
      <c r="Q88" s="125"/>
      <c r="R88" s="125"/>
      <c r="S88" s="124"/>
    </row>
    <row r="89" spans="1:19" ht="15" x14ac:dyDescent="0.25">
      <c r="A89" s="267" t="s">
        <v>245</v>
      </c>
      <c r="B89" s="267">
        <v>94</v>
      </c>
      <c r="C89" s="244" t="s">
        <v>246</v>
      </c>
      <c r="D89" s="243" t="s">
        <v>76</v>
      </c>
      <c r="E89" s="245">
        <v>1113</v>
      </c>
      <c r="F89" s="246">
        <v>21780</v>
      </c>
      <c r="G89" s="236">
        <f t="shared" si="41"/>
        <v>24241140</v>
      </c>
      <c r="H89" s="125">
        <v>21780</v>
      </c>
      <c r="I89" s="125">
        <f t="shared" si="40"/>
        <v>24241140</v>
      </c>
      <c r="J89" s="124" t="str">
        <f t="shared" si="42"/>
        <v>OK</v>
      </c>
      <c r="K89" s="125"/>
      <c r="L89" s="125">
        <f t="shared" si="43"/>
        <v>0</v>
      </c>
      <c r="M89" s="124" t="str">
        <f t="shared" si="44"/>
        <v>OK</v>
      </c>
      <c r="N89" s="125"/>
      <c r="O89" s="125">
        <f t="shared" ref="O89:O100" si="49">ROUND($E89*N89,0)</f>
        <v>0</v>
      </c>
      <c r="P89" s="124" t="str">
        <f t="shared" ref="P89:P100" si="50">+IF(N89&lt;=$F89,"OK","NO OK")</f>
        <v>OK</v>
      </c>
      <c r="Q89" s="125"/>
      <c r="R89" s="125">
        <f t="shared" ref="R89:R100" si="51">ROUND($E89*Q89,0)</f>
        <v>0</v>
      </c>
      <c r="S89" s="124" t="str">
        <f t="shared" ref="S89:S100" si="52">+IF(Q89&lt;=$F89,"OK","NO OK")</f>
        <v>OK</v>
      </c>
    </row>
    <row r="90" spans="1:19" ht="15" x14ac:dyDescent="0.25">
      <c r="A90" s="267" t="s">
        <v>247</v>
      </c>
      <c r="B90" s="267">
        <v>95</v>
      </c>
      <c r="C90" s="244" t="s">
        <v>248</v>
      </c>
      <c r="D90" s="243" t="s">
        <v>76</v>
      </c>
      <c r="E90" s="245">
        <v>67</v>
      </c>
      <c r="F90" s="246">
        <v>21780</v>
      </c>
      <c r="G90" s="236">
        <f t="shared" si="41"/>
        <v>1459260</v>
      </c>
      <c r="H90" s="125">
        <v>21780</v>
      </c>
      <c r="I90" s="125">
        <f t="shared" si="40"/>
        <v>1459260</v>
      </c>
      <c r="J90" s="124" t="str">
        <f t="shared" si="42"/>
        <v>OK</v>
      </c>
      <c r="K90" s="125"/>
      <c r="L90" s="125">
        <f t="shared" si="43"/>
        <v>0</v>
      </c>
      <c r="M90" s="124" t="str">
        <f t="shared" si="44"/>
        <v>OK</v>
      </c>
      <c r="N90" s="125"/>
      <c r="O90" s="125">
        <f t="shared" si="49"/>
        <v>0</v>
      </c>
      <c r="P90" s="124" t="str">
        <f t="shared" si="50"/>
        <v>OK</v>
      </c>
      <c r="Q90" s="125"/>
      <c r="R90" s="125">
        <f t="shared" si="51"/>
        <v>0</v>
      </c>
      <c r="S90" s="124" t="str">
        <f t="shared" si="52"/>
        <v>OK</v>
      </c>
    </row>
    <row r="91" spans="1:19" ht="15" x14ac:dyDescent="0.25">
      <c r="A91" s="267" t="s">
        <v>249</v>
      </c>
      <c r="B91" s="267">
        <v>96</v>
      </c>
      <c r="C91" s="244" t="s">
        <v>250</v>
      </c>
      <c r="D91" s="243" t="s">
        <v>76</v>
      </c>
      <c r="E91" s="245">
        <v>1712</v>
      </c>
      <c r="F91" s="246">
        <v>21780</v>
      </c>
      <c r="G91" s="236">
        <f t="shared" si="41"/>
        <v>37287360</v>
      </c>
      <c r="H91" s="125">
        <v>21780</v>
      </c>
      <c r="I91" s="125">
        <f t="shared" si="40"/>
        <v>37287360</v>
      </c>
      <c r="J91" s="124" t="str">
        <f t="shared" si="42"/>
        <v>OK</v>
      </c>
      <c r="K91" s="125"/>
      <c r="L91" s="125">
        <f t="shared" si="43"/>
        <v>0</v>
      </c>
      <c r="M91" s="124" t="str">
        <f t="shared" si="44"/>
        <v>OK</v>
      </c>
      <c r="N91" s="125"/>
      <c r="O91" s="125">
        <f t="shared" si="49"/>
        <v>0</v>
      </c>
      <c r="P91" s="124" t="str">
        <f t="shared" si="50"/>
        <v>OK</v>
      </c>
      <c r="Q91" s="125"/>
      <c r="R91" s="125">
        <f t="shared" si="51"/>
        <v>0</v>
      </c>
      <c r="S91" s="124" t="str">
        <f t="shared" si="52"/>
        <v>OK</v>
      </c>
    </row>
    <row r="92" spans="1:19" ht="15" x14ac:dyDescent="0.25">
      <c r="A92" s="267" t="s">
        <v>251</v>
      </c>
      <c r="B92" s="267">
        <v>97</v>
      </c>
      <c r="C92" s="244" t="s">
        <v>252</v>
      </c>
      <c r="D92" s="243" t="s">
        <v>76</v>
      </c>
      <c r="E92" s="245">
        <v>205.05</v>
      </c>
      <c r="F92" s="246">
        <v>21780</v>
      </c>
      <c r="G92" s="236">
        <f t="shared" si="41"/>
        <v>4465989</v>
      </c>
      <c r="H92" s="125">
        <v>21780</v>
      </c>
      <c r="I92" s="125">
        <f t="shared" si="40"/>
        <v>4465989</v>
      </c>
      <c r="J92" s="124" t="str">
        <f t="shared" si="42"/>
        <v>OK</v>
      </c>
      <c r="K92" s="125"/>
      <c r="L92" s="125">
        <f t="shared" si="43"/>
        <v>0</v>
      </c>
      <c r="M92" s="124" t="str">
        <f t="shared" si="44"/>
        <v>OK</v>
      </c>
      <c r="N92" s="125"/>
      <c r="O92" s="125">
        <f t="shared" si="49"/>
        <v>0</v>
      </c>
      <c r="P92" s="124" t="str">
        <f t="shared" si="50"/>
        <v>OK</v>
      </c>
      <c r="Q92" s="125"/>
      <c r="R92" s="125">
        <f t="shared" si="51"/>
        <v>0</v>
      </c>
      <c r="S92" s="124" t="str">
        <f t="shared" si="52"/>
        <v>OK</v>
      </c>
    </row>
    <row r="93" spans="1:19" ht="25.5" x14ac:dyDescent="0.25">
      <c r="A93" s="267" t="s">
        <v>253</v>
      </c>
      <c r="B93" s="267">
        <v>98</v>
      </c>
      <c r="C93" s="244" t="s">
        <v>254</v>
      </c>
      <c r="D93" s="243" t="s">
        <v>76</v>
      </c>
      <c r="E93" s="245">
        <v>1155</v>
      </c>
      <c r="F93" s="246">
        <v>21780</v>
      </c>
      <c r="G93" s="236">
        <f t="shared" si="41"/>
        <v>25155900</v>
      </c>
      <c r="H93" s="125">
        <v>21780</v>
      </c>
      <c r="I93" s="125">
        <f t="shared" si="40"/>
        <v>25155900</v>
      </c>
      <c r="J93" s="124" t="str">
        <f t="shared" si="42"/>
        <v>OK</v>
      </c>
      <c r="K93" s="125"/>
      <c r="L93" s="125">
        <f t="shared" si="43"/>
        <v>0</v>
      </c>
      <c r="M93" s="124" t="str">
        <f t="shared" si="44"/>
        <v>OK</v>
      </c>
      <c r="N93" s="125"/>
      <c r="O93" s="125">
        <f t="shared" si="49"/>
        <v>0</v>
      </c>
      <c r="P93" s="124" t="str">
        <f t="shared" si="50"/>
        <v>OK</v>
      </c>
      <c r="Q93" s="125"/>
      <c r="R93" s="125">
        <f t="shared" si="51"/>
        <v>0</v>
      </c>
      <c r="S93" s="124" t="str">
        <f t="shared" si="52"/>
        <v>OK</v>
      </c>
    </row>
    <row r="94" spans="1:19" ht="25.5" x14ac:dyDescent="0.25">
      <c r="A94" s="267" t="s">
        <v>255</v>
      </c>
      <c r="B94" s="267">
        <v>38</v>
      </c>
      <c r="C94" s="244" t="s">
        <v>256</v>
      </c>
      <c r="D94" s="243" t="s">
        <v>7</v>
      </c>
      <c r="E94" s="245">
        <v>540.20000000000005</v>
      </c>
      <c r="F94" s="246">
        <v>119012</v>
      </c>
      <c r="G94" s="236">
        <f t="shared" si="41"/>
        <v>64290282</v>
      </c>
      <c r="H94" s="125">
        <v>119012</v>
      </c>
      <c r="I94" s="125">
        <f t="shared" si="40"/>
        <v>64290282</v>
      </c>
      <c r="J94" s="124" t="str">
        <f t="shared" si="42"/>
        <v>OK</v>
      </c>
      <c r="K94" s="125"/>
      <c r="L94" s="125">
        <f t="shared" si="43"/>
        <v>0</v>
      </c>
      <c r="M94" s="124" t="str">
        <f t="shared" si="44"/>
        <v>OK</v>
      </c>
      <c r="N94" s="125"/>
      <c r="O94" s="125">
        <f t="shared" si="49"/>
        <v>0</v>
      </c>
      <c r="P94" s="124" t="str">
        <f t="shared" si="50"/>
        <v>OK</v>
      </c>
      <c r="Q94" s="125"/>
      <c r="R94" s="125">
        <f t="shared" si="51"/>
        <v>0</v>
      </c>
      <c r="S94" s="124" t="str">
        <f t="shared" si="52"/>
        <v>OK</v>
      </c>
    </row>
    <row r="95" spans="1:19" ht="25.5" x14ac:dyDescent="0.25">
      <c r="A95" s="267" t="s">
        <v>257</v>
      </c>
      <c r="B95" s="267">
        <v>39</v>
      </c>
      <c r="C95" s="244" t="s">
        <v>258</v>
      </c>
      <c r="D95" s="243" t="s">
        <v>76</v>
      </c>
      <c r="E95" s="245">
        <v>231.73</v>
      </c>
      <c r="F95" s="246">
        <v>21780</v>
      </c>
      <c r="G95" s="236">
        <f t="shared" si="41"/>
        <v>5047079</v>
      </c>
      <c r="H95" s="125">
        <v>21780</v>
      </c>
      <c r="I95" s="125">
        <f t="shared" si="40"/>
        <v>5047079</v>
      </c>
      <c r="J95" s="124" t="str">
        <f t="shared" si="42"/>
        <v>OK</v>
      </c>
      <c r="K95" s="125"/>
      <c r="L95" s="125">
        <f t="shared" si="43"/>
        <v>0</v>
      </c>
      <c r="M95" s="124" t="str">
        <f t="shared" si="44"/>
        <v>OK</v>
      </c>
      <c r="N95" s="125"/>
      <c r="O95" s="125">
        <f t="shared" si="49"/>
        <v>0</v>
      </c>
      <c r="P95" s="124" t="str">
        <f t="shared" si="50"/>
        <v>OK</v>
      </c>
      <c r="Q95" s="125"/>
      <c r="R95" s="125">
        <f t="shared" si="51"/>
        <v>0</v>
      </c>
      <c r="S95" s="124" t="str">
        <f t="shared" si="52"/>
        <v>OK</v>
      </c>
    </row>
    <row r="96" spans="1:19" ht="25.5" x14ac:dyDescent="0.25">
      <c r="A96" s="267" t="s">
        <v>259</v>
      </c>
      <c r="B96" s="267">
        <v>100</v>
      </c>
      <c r="C96" s="244" t="s">
        <v>260</v>
      </c>
      <c r="D96" s="243" t="s">
        <v>76</v>
      </c>
      <c r="E96" s="245">
        <v>1134.7</v>
      </c>
      <c r="F96" s="246">
        <v>21780</v>
      </c>
      <c r="G96" s="236">
        <f t="shared" si="41"/>
        <v>24713766</v>
      </c>
      <c r="H96" s="125">
        <v>21780</v>
      </c>
      <c r="I96" s="125">
        <f t="shared" si="40"/>
        <v>24713766</v>
      </c>
      <c r="J96" s="124" t="str">
        <f t="shared" si="42"/>
        <v>OK</v>
      </c>
      <c r="K96" s="125"/>
      <c r="L96" s="125">
        <f t="shared" si="43"/>
        <v>0</v>
      </c>
      <c r="M96" s="124" t="str">
        <f t="shared" si="44"/>
        <v>OK</v>
      </c>
      <c r="N96" s="125"/>
      <c r="O96" s="125">
        <f t="shared" si="49"/>
        <v>0</v>
      </c>
      <c r="P96" s="124" t="str">
        <f t="shared" si="50"/>
        <v>OK</v>
      </c>
      <c r="Q96" s="125"/>
      <c r="R96" s="125">
        <f t="shared" si="51"/>
        <v>0</v>
      </c>
      <c r="S96" s="124" t="str">
        <f t="shared" si="52"/>
        <v>OK</v>
      </c>
    </row>
    <row r="97" spans="1:19" ht="15" x14ac:dyDescent="0.25">
      <c r="A97" s="267" t="s">
        <v>261</v>
      </c>
      <c r="B97" s="267">
        <v>101</v>
      </c>
      <c r="C97" s="244" t="s">
        <v>243</v>
      </c>
      <c r="D97" s="243" t="s">
        <v>2</v>
      </c>
      <c r="E97" s="245">
        <v>28</v>
      </c>
      <c r="F97" s="246">
        <v>71370</v>
      </c>
      <c r="G97" s="236">
        <f t="shared" si="41"/>
        <v>1998360</v>
      </c>
      <c r="H97" s="125">
        <v>71370</v>
      </c>
      <c r="I97" s="125">
        <f t="shared" si="40"/>
        <v>1998360</v>
      </c>
      <c r="J97" s="124" t="str">
        <f t="shared" si="42"/>
        <v>OK</v>
      </c>
      <c r="K97" s="125"/>
      <c r="L97" s="125">
        <f t="shared" si="43"/>
        <v>0</v>
      </c>
      <c r="M97" s="124" t="str">
        <f t="shared" si="44"/>
        <v>OK</v>
      </c>
      <c r="N97" s="125"/>
      <c r="O97" s="125">
        <f t="shared" si="49"/>
        <v>0</v>
      </c>
      <c r="P97" s="124" t="str">
        <f t="shared" si="50"/>
        <v>OK</v>
      </c>
      <c r="Q97" s="125"/>
      <c r="R97" s="125">
        <f t="shared" si="51"/>
        <v>0</v>
      </c>
      <c r="S97" s="124" t="str">
        <f t="shared" si="52"/>
        <v>OK</v>
      </c>
    </row>
    <row r="98" spans="1:19" ht="51" x14ac:dyDescent="0.25">
      <c r="A98" s="267" t="s">
        <v>262</v>
      </c>
      <c r="B98" s="267">
        <v>102</v>
      </c>
      <c r="C98" s="244" t="s">
        <v>263</v>
      </c>
      <c r="D98" s="243" t="s">
        <v>75</v>
      </c>
      <c r="E98" s="245">
        <v>147.44</v>
      </c>
      <c r="F98" s="246">
        <v>82382</v>
      </c>
      <c r="G98" s="236">
        <f t="shared" si="41"/>
        <v>12146402</v>
      </c>
      <c r="H98" s="125">
        <v>82382</v>
      </c>
      <c r="I98" s="125">
        <f t="shared" si="40"/>
        <v>12146402</v>
      </c>
      <c r="J98" s="124" t="str">
        <f t="shared" si="42"/>
        <v>OK</v>
      </c>
      <c r="K98" s="125"/>
      <c r="L98" s="125">
        <f t="shared" si="43"/>
        <v>0</v>
      </c>
      <c r="M98" s="124" t="str">
        <f t="shared" si="44"/>
        <v>OK</v>
      </c>
      <c r="N98" s="125"/>
      <c r="O98" s="125">
        <f t="shared" si="49"/>
        <v>0</v>
      </c>
      <c r="P98" s="124" t="str">
        <f t="shared" si="50"/>
        <v>OK</v>
      </c>
      <c r="Q98" s="125"/>
      <c r="R98" s="125">
        <f t="shared" si="51"/>
        <v>0</v>
      </c>
      <c r="S98" s="124" t="str">
        <f t="shared" si="52"/>
        <v>OK</v>
      </c>
    </row>
    <row r="99" spans="1:19" ht="38.25" x14ac:dyDescent="0.25">
      <c r="A99" s="267" t="s">
        <v>264</v>
      </c>
      <c r="B99" s="267">
        <v>103</v>
      </c>
      <c r="C99" s="244" t="s">
        <v>265</v>
      </c>
      <c r="D99" s="243" t="s">
        <v>75</v>
      </c>
      <c r="E99" s="245">
        <v>108.96</v>
      </c>
      <c r="F99" s="246">
        <v>40478</v>
      </c>
      <c r="G99" s="236">
        <f t="shared" si="41"/>
        <v>4410483</v>
      </c>
      <c r="H99" s="125">
        <v>40478</v>
      </c>
      <c r="I99" s="125">
        <f t="shared" si="40"/>
        <v>4410483</v>
      </c>
      <c r="J99" s="124" t="str">
        <f t="shared" si="42"/>
        <v>OK</v>
      </c>
      <c r="K99" s="125"/>
      <c r="L99" s="125">
        <f t="shared" si="43"/>
        <v>0</v>
      </c>
      <c r="M99" s="124" t="str">
        <f t="shared" si="44"/>
        <v>OK</v>
      </c>
      <c r="N99" s="125"/>
      <c r="O99" s="125">
        <f t="shared" si="49"/>
        <v>0</v>
      </c>
      <c r="P99" s="124" t="str">
        <f t="shared" si="50"/>
        <v>OK</v>
      </c>
      <c r="Q99" s="125"/>
      <c r="R99" s="125">
        <f t="shared" si="51"/>
        <v>0</v>
      </c>
      <c r="S99" s="124" t="str">
        <f t="shared" si="52"/>
        <v>OK</v>
      </c>
    </row>
    <row r="100" spans="1:19" ht="38.25" x14ac:dyDescent="0.25">
      <c r="A100" s="267" t="s">
        <v>266</v>
      </c>
      <c r="B100" s="267">
        <v>104</v>
      </c>
      <c r="C100" s="244" t="s">
        <v>267</v>
      </c>
      <c r="D100" s="243" t="s">
        <v>75</v>
      </c>
      <c r="E100" s="245">
        <v>256.39999999999998</v>
      </c>
      <c r="F100" s="246">
        <v>4995</v>
      </c>
      <c r="G100" s="236">
        <f t="shared" si="41"/>
        <v>1280718</v>
      </c>
      <c r="H100" s="125">
        <v>4995</v>
      </c>
      <c r="I100" s="125">
        <f t="shared" si="40"/>
        <v>1280718</v>
      </c>
      <c r="J100" s="124" t="str">
        <f t="shared" si="42"/>
        <v>OK</v>
      </c>
      <c r="K100" s="125"/>
      <c r="L100" s="125">
        <f t="shared" si="43"/>
        <v>0</v>
      </c>
      <c r="M100" s="124" t="str">
        <f t="shared" si="44"/>
        <v>OK</v>
      </c>
      <c r="N100" s="125"/>
      <c r="O100" s="125">
        <f t="shared" si="49"/>
        <v>0</v>
      </c>
      <c r="P100" s="124" t="str">
        <f t="shared" si="50"/>
        <v>OK</v>
      </c>
      <c r="Q100" s="125"/>
      <c r="R100" s="125">
        <f t="shared" si="51"/>
        <v>0</v>
      </c>
      <c r="S100" s="124" t="str">
        <f t="shared" si="52"/>
        <v>OK</v>
      </c>
    </row>
    <row r="101" spans="1:19" ht="15" x14ac:dyDescent="0.25">
      <c r="A101" s="262"/>
      <c r="B101" s="262"/>
      <c r="C101" s="263" t="s">
        <v>130</v>
      </c>
      <c r="D101" s="268"/>
      <c r="E101" s="269"/>
      <c r="F101" s="270"/>
      <c r="G101" s="236"/>
      <c r="H101" s="125"/>
      <c r="I101" s="125"/>
      <c r="J101" s="124"/>
      <c r="K101" s="125"/>
      <c r="L101" s="125"/>
      <c r="M101" s="124"/>
      <c r="N101" s="125"/>
      <c r="O101" s="125"/>
      <c r="P101" s="124"/>
      <c r="Q101" s="125"/>
      <c r="R101" s="125"/>
      <c r="S101" s="124"/>
    </row>
    <row r="102" spans="1:19" ht="15" x14ac:dyDescent="0.25">
      <c r="A102" s="271" t="s">
        <v>268</v>
      </c>
      <c r="B102" s="271"/>
      <c r="C102" s="272" t="s">
        <v>269</v>
      </c>
      <c r="D102" s="273"/>
      <c r="E102" s="274"/>
      <c r="F102" s="275"/>
      <c r="G102" s="236"/>
      <c r="H102" s="125"/>
      <c r="I102" s="125"/>
      <c r="J102" s="124"/>
      <c r="K102" s="125"/>
      <c r="L102" s="125"/>
      <c r="M102" s="124"/>
      <c r="N102" s="125"/>
      <c r="O102" s="125"/>
      <c r="P102" s="124"/>
      <c r="Q102" s="125"/>
      <c r="R102" s="125"/>
      <c r="S102" s="124"/>
    </row>
    <row r="103" spans="1:19" ht="15" x14ac:dyDescent="0.25">
      <c r="A103" s="276">
        <v>11</v>
      </c>
      <c r="B103" s="276"/>
      <c r="C103" s="277" t="s">
        <v>270</v>
      </c>
      <c r="D103" s="278"/>
      <c r="E103" s="279"/>
      <c r="F103" s="280"/>
      <c r="G103" s="236"/>
      <c r="H103" s="125"/>
      <c r="I103" s="125"/>
      <c r="J103" s="124"/>
      <c r="K103" s="125"/>
      <c r="L103" s="125"/>
      <c r="M103" s="124"/>
      <c r="N103" s="125"/>
      <c r="O103" s="125"/>
      <c r="P103" s="124"/>
      <c r="Q103" s="125"/>
      <c r="R103" s="125"/>
      <c r="S103" s="124"/>
    </row>
    <row r="104" spans="1:19" ht="15" x14ac:dyDescent="0.25">
      <c r="A104" s="243" t="s">
        <v>271</v>
      </c>
      <c r="B104" s="243">
        <v>60</v>
      </c>
      <c r="C104" s="244" t="s">
        <v>272</v>
      </c>
      <c r="D104" s="243" t="s">
        <v>7</v>
      </c>
      <c r="E104" s="245">
        <v>565.94000000000005</v>
      </c>
      <c r="F104" s="246">
        <v>6709</v>
      </c>
      <c r="G104" s="236">
        <f t="shared" si="41"/>
        <v>3796891</v>
      </c>
      <c r="H104" s="125">
        <v>6709</v>
      </c>
      <c r="I104" s="125">
        <f t="shared" si="40"/>
        <v>3796891</v>
      </c>
      <c r="J104" s="124" t="str">
        <f t="shared" si="42"/>
        <v>OK</v>
      </c>
      <c r="K104" s="125"/>
      <c r="L104" s="125">
        <f t="shared" si="43"/>
        <v>0</v>
      </c>
      <c r="M104" s="124" t="str">
        <f t="shared" si="44"/>
        <v>OK</v>
      </c>
      <c r="N104" s="125"/>
      <c r="O104" s="125">
        <f t="shared" ref="O104:O115" si="53">ROUND($E104*N104,0)</f>
        <v>0</v>
      </c>
      <c r="P104" s="124" t="str">
        <f t="shared" ref="P104:P115" si="54">+IF(N104&lt;=$F104,"OK","NO OK")</f>
        <v>OK</v>
      </c>
      <c r="Q104" s="125"/>
      <c r="R104" s="125">
        <f t="shared" ref="R104:R115" si="55">ROUND($E104*Q104,0)</f>
        <v>0</v>
      </c>
      <c r="S104" s="124" t="str">
        <f t="shared" ref="S104:S115" si="56">+IF(Q104&lt;=$F104,"OK","NO OK")</f>
        <v>OK</v>
      </c>
    </row>
    <row r="105" spans="1:19" ht="15" x14ac:dyDescent="0.25">
      <c r="A105" s="243" t="s">
        <v>273</v>
      </c>
      <c r="B105" s="243">
        <v>61</v>
      </c>
      <c r="C105" s="244" t="s">
        <v>274</v>
      </c>
      <c r="D105" s="243" t="s">
        <v>11</v>
      </c>
      <c r="E105" s="245">
        <v>424.46</v>
      </c>
      <c r="F105" s="246">
        <v>25542</v>
      </c>
      <c r="G105" s="236">
        <f t="shared" si="41"/>
        <v>10841557</v>
      </c>
      <c r="H105" s="125">
        <v>25542</v>
      </c>
      <c r="I105" s="125">
        <f t="shared" si="40"/>
        <v>10841557</v>
      </c>
      <c r="J105" s="124" t="str">
        <f t="shared" si="42"/>
        <v>OK</v>
      </c>
      <c r="K105" s="125"/>
      <c r="L105" s="125">
        <f t="shared" si="43"/>
        <v>0</v>
      </c>
      <c r="M105" s="124" t="str">
        <f t="shared" si="44"/>
        <v>OK</v>
      </c>
      <c r="N105" s="125"/>
      <c r="O105" s="125">
        <f t="shared" si="53"/>
        <v>0</v>
      </c>
      <c r="P105" s="124" t="str">
        <f t="shared" si="54"/>
        <v>OK</v>
      </c>
      <c r="Q105" s="125"/>
      <c r="R105" s="125">
        <f t="shared" si="55"/>
        <v>0</v>
      </c>
      <c r="S105" s="124" t="str">
        <f t="shared" si="56"/>
        <v>OK</v>
      </c>
    </row>
    <row r="106" spans="1:19" ht="63.75" x14ac:dyDescent="0.25">
      <c r="A106" s="243" t="s">
        <v>275</v>
      </c>
      <c r="B106" s="243">
        <v>62</v>
      </c>
      <c r="C106" s="244" t="s">
        <v>276</v>
      </c>
      <c r="D106" s="243" t="s">
        <v>11</v>
      </c>
      <c r="E106" s="245">
        <v>169.78</v>
      </c>
      <c r="F106" s="246">
        <v>129940</v>
      </c>
      <c r="G106" s="236">
        <f t="shared" si="41"/>
        <v>22061213</v>
      </c>
      <c r="H106" s="125">
        <v>129940</v>
      </c>
      <c r="I106" s="125">
        <f t="shared" si="40"/>
        <v>22061213</v>
      </c>
      <c r="J106" s="124" t="str">
        <f t="shared" si="42"/>
        <v>OK</v>
      </c>
      <c r="K106" s="125"/>
      <c r="L106" s="125">
        <f t="shared" si="43"/>
        <v>0</v>
      </c>
      <c r="M106" s="124" t="str">
        <f t="shared" si="44"/>
        <v>OK</v>
      </c>
      <c r="N106" s="125"/>
      <c r="O106" s="125">
        <f t="shared" si="53"/>
        <v>0</v>
      </c>
      <c r="P106" s="124" t="str">
        <f t="shared" si="54"/>
        <v>OK</v>
      </c>
      <c r="Q106" s="125"/>
      <c r="R106" s="125">
        <f t="shared" si="55"/>
        <v>0</v>
      </c>
      <c r="S106" s="124" t="str">
        <f t="shared" si="56"/>
        <v>OK</v>
      </c>
    </row>
    <row r="107" spans="1:19" ht="76.5" x14ac:dyDescent="0.25">
      <c r="A107" s="243" t="s">
        <v>277</v>
      </c>
      <c r="B107" s="243">
        <v>8</v>
      </c>
      <c r="C107" s="244" t="s">
        <v>135</v>
      </c>
      <c r="D107" s="243" t="s">
        <v>11</v>
      </c>
      <c r="E107" s="245">
        <v>84.89</v>
      </c>
      <c r="F107" s="246">
        <v>133901</v>
      </c>
      <c r="G107" s="236">
        <f t="shared" si="41"/>
        <v>11366856</v>
      </c>
      <c r="H107" s="125">
        <v>133901</v>
      </c>
      <c r="I107" s="125">
        <f t="shared" si="40"/>
        <v>11366856</v>
      </c>
      <c r="J107" s="124" t="str">
        <f t="shared" si="42"/>
        <v>OK</v>
      </c>
      <c r="K107" s="125"/>
      <c r="L107" s="125">
        <f t="shared" si="43"/>
        <v>0</v>
      </c>
      <c r="M107" s="124" t="str">
        <f t="shared" si="44"/>
        <v>OK</v>
      </c>
      <c r="N107" s="125"/>
      <c r="O107" s="125">
        <f t="shared" si="53"/>
        <v>0</v>
      </c>
      <c r="P107" s="124" t="str">
        <f t="shared" si="54"/>
        <v>OK</v>
      </c>
      <c r="Q107" s="125"/>
      <c r="R107" s="125">
        <f t="shared" si="55"/>
        <v>0</v>
      </c>
      <c r="S107" s="124" t="str">
        <f t="shared" si="56"/>
        <v>OK</v>
      </c>
    </row>
    <row r="108" spans="1:19" ht="51" x14ac:dyDescent="0.25">
      <c r="A108" s="243" t="s">
        <v>278</v>
      </c>
      <c r="B108" s="243">
        <v>64</v>
      </c>
      <c r="C108" s="244" t="s">
        <v>279</v>
      </c>
      <c r="D108" s="243" t="s">
        <v>11</v>
      </c>
      <c r="E108" s="245">
        <v>169.78</v>
      </c>
      <c r="F108" s="246">
        <v>129940</v>
      </c>
      <c r="G108" s="236">
        <f t="shared" si="41"/>
        <v>22061213</v>
      </c>
      <c r="H108" s="125">
        <v>129940</v>
      </c>
      <c r="I108" s="125">
        <f t="shared" si="40"/>
        <v>22061213</v>
      </c>
      <c r="J108" s="124" t="str">
        <f t="shared" si="42"/>
        <v>OK</v>
      </c>
      <c r="K108" s="125"/>
      <c r="L108" s="125">
        <f t="shared" si="43"/>
        <v>0</v>
      </c>
      <c r="M108" s="124" t="str">
        <f t="shared" si="44"/>
        <v>OK</v>
      </c>
      <c r="N108" s="125"/>
      <c r="O108" s="125">
        <f t="shared" si="53"/>
        <v>0</v>
      </c>
      <c r="P108" s="124" t="str">
        <f t="shared" si="54"/>
        <v>OK</v>
      </c>
      <c r="Q108" s="125"/>
      <c r="R108" s="125">
        <f t="shared" si="55"/>
        <v>0</v>
      </c>
      <c r="S108" s="124" t="str">
        <f t="shared" si="56"/>
        <v>OK</v>
      </c>
    </row>
    <row r="109" spans="1:19" ht="25.5" x14ac:dyDescent="0.25">
      <c r="A109" s="243" t="s">
        <v>280</v>
      </c>
      <c r="B109" s="243">
        <v>74</v>
      </c>
      <c r="C109" s="244" t="s">
        <v>281</v>
      </c>
      <c r="D109" s="243" t="s">
        <v>11</v>
      </c>
      <c r="E109" s="245">
        <v>29.62</v>
      </c>
      <c r="F109" s="246">
        <v>678419</v>
      </c>
      <c r="G109" s="236">
        <f t="shared" si="41"/>
        <v>20094771</v>
      </c>
      <c r="H109" s="125">
        <v>678419</v>
      </c>
      <c r="I109" s="125">
        <f t="shared" si="40"/>
        <v>20094771</v>
      </c>
      <c r="J109" s="124" t="str">
        <f t="shared" si="42"/>
        <v>OK</v>
      </c>
      <c r="K109" s="125"/>
      <c r="L109" s="125">
        <f t="shared" si="43"/>
        <v>0</v>
      </c>
      <c r="M109" s="124" t="str">
        <f t="shared" si="44"/>
        <v>OK</v>
      </c>
      <c r="N109" s="125"/>
      <c r="O109" s="125">
        <f t="shared" si="53"/>
        <v>0</v>
      </c>
      <c r="P109" s="124" t="str">
        <f t="shared" si="54"/>
        <v>OK</v>
      </c>
      <c r="Q109" s="125"/>
      <c r="R109" s="125">
        <f t="shared" si="55"/>
        <v>0</v>
      </c>
      <c r="S109" s="124" t="str">
        <f t="shared" si="56"/>
        <v>OK</v>
      </c>
    </row>
    <row r="110" spans="1:19" ht="25.5" x14ac:dyDescent="0.25">
      <c r="A110" s="243" t="s">
        <v>282</v>
      </c>
      <c r="B110" s="243">
        <v>84</v>
      </c>
      <c r="C110" s="244" t="s">
        <v>283</v>
      </c>
      <c r="D110" s="243" t="s">
        <v>76</v>
      </c>
      <c r="E110" s="245">
        <v>1939</v>
      </c>
      <c r="F110" s="246">
        <v>4946</v>
      </c>
      <c r="G110" s="236">
        <f t="shared" si="41"/>
        <v>9590294</v>
      </c>
      <c r="H110" s="125">
        <v>4946</v>
      </c>
      <c r="I110" s="125">
        <f t="shared" si="40"/>
        <v>9590294</v>
      </c>
      <c r="J110" s="124" t="str">
        <f t="shared" si="42"/>
        <v>OK</v>
      </c>
      <c r="K110" s="125"/>
      <c r="L110" s="125">
        <f t="shared" si="43"/>
        <v>0</v>
      </c>
      <c r="M110" s="124" t="str">
        <f t="shared" si="44"/>
        <v>OK</v>
      </c>
      <c r="N110" s="125"/>
      <c r="O110" s="125">
        <f t="shared" si="53"/>
        <v>0</v>
      </c>
      <c r="P110" s="124" t="str">
        <f t="shared" si="54"/>
        <v>OK</v>
      </c>
      <c r="Q110" s="125"/>
      <c r="R110" s="125">
        <f t="shared" si="55"/>
        <v>0</v>
      </c>
      <c r="S110" s="124" t="str">
        <f t="shared" si="56"/>
        <v>OK</v>
      </c>
    </row>
    <row r="111" spans="1:19" ht="15" x14ac:dyDescent="0.25">
      <c r="A111" s="243" t="s">
        <v>284</v>
      </c>
      <c r="B111" s="243">
        <v>40</v>
      </c>
      <c r="C111" s="244" t="s">
        <v>285</v>
      </c>
      <c r="D111" s="243" t="s">
        <v>7</v>
      </c>
      <c r="E111" s="245">
        <v>54</v>
      </c>
      <c r="F111" s="246">
        <v>30113</v>
      </c>
      <c r="G111" s="236">
        <f t="shared" si="41"/>
        <v>1626102</v>
      </c>
      <c r="H111" s="125">
        <v>30113</v>
      </c>
      <c r="I111" s="125">
        <f t="shared" si="40"/>
        <v>1626102</v>
      </c>
      <c r="J111" s="124" t="str">
        <f t="shared" si="42"/>
        <v>OK</v>
      </c>
      <c r="K111" s="125"/>
      <c r="L111" s="125">
        <f t="shared" si="43"/>
        <v>0</v>
      </c>
      <c r="M111" s="124" t="str">
        <f t="shared" si="44"/>
        <v>OK</v>
      </c>
      <c r="N111" s="125"/>
      <c r="O111" s="125">
        <f t="shared" si="53"/>
        <v>0</v>
      </c>
      <c r="P111" s="124" t="str">
        <f t="shared" si="54"/>
        <v>OK</v>
      </c>
      <c r="Q111" s="125"/>
      <c r="R111" s="125">
        <f t="shared" si="55"/>
        <v>0</v>
      </c>
      <c r="S111" s="124" t="str">
        <f t="shared" si="56"/>
        <v>OK</v>
      </c>
    </row>
    <row r="112" spans="1:19" ht="25.5" x14ac:dyDescent="0.25">
      <c r="A112" s="243" t="s">
        <v>286</v>
      </c>
      <c r="B112" s="243">
        <v>6</v>
      </c>
      <c r="C112" s="244" t="s">
        <v>129</v>
      </c>
      <c r="D112" s="243" t="s">
        <v>11</v>
      </c>
      <c r="E112" s="245">
        <v>551.79999999999995</v>
      </c>
      <c r="F112" s="246">
        <v>24780</v>
      </c>
      <c r="G112" s="236">
        <f t="shared" si="41"/>
        <v>13673604</v>
      </c>
      <c r="H112" s="125">
        <v>24780</v>
      </c>
      <c r="I112" s="125">
        <f t="shared" si="40"/>
        <v>13673604</v>
      </c>
      <c r="J112" s="124" t="str">
        <f t="shared" si="42"/>
        <v>OK</v>
      </c>
      <c r="K112" s="125"/>
      <c r="L112" s="125">
        <f t="shared" si="43"/>
        <v>0</v>
      </c>
      <c r="M112" s="124" t="str">
        <f t="shared" si="44"/>
        <v>OK</v>
      </c>
      <c r="N112" s="125"/>
      <c r="O112" s="125">
        <f t="shared" si="53"/>
        <v>0</v>
      </c>
      <c r="P112" s="124" t="str">
        <f t="shared" si="54"/>
        <v>OK</v>
      </c>
      <c r="Q112" s="125"/>
      <c r="R112" s="125">
        <f t="shared" si="55"/>
        <v>0</v>
      </c>
      <c r="S112" s="124" t="str">
        <f t="shared" si="56"/>
        <v>OK</v>
      </c>
    </row>
    <row r="113" spans="1:19" ht="15" x14ac:dyDescent="0.25">
      <c r="A113" s="243" t="s">
        <v>287</v>
      </c>
      <c r="B113" s="243">
        <v>59</v>
      </c>
      <c r="C113" s="244" t="s">
        <v>288</v>
      </c>
      <c r="D113" s="243" t="s">
        <v>7</v>
      </c>
      <c r="E113" s="245">
        <v>47.62</v>
      </c>
      <c r="F113" s="246">
        <v>17057</v>
      </c>
      <c r="G113" s="236">
        <f t="shared" si="41"/>
        <v>812254</v>
      </c>
      <c r="H113" s="125">
        <v>17057</v>
      </c>
      <c r="I113" s="125">
        <f t="shared" si="40"/>
        <v>812254</v>
      </c>
      <c r="J113" s="124" t="str">
        <f t="shared" si="42"/>
        <v>OK</v>
      </c>
      <c r="K113" s="125"/>
      <c r="L113" s="125">
        <f t="shared" si="43"/>
        <v>0</v>
      </c>
      <c r="M113" s="124" t="str">
        <f t="shared" si="44"/>
        <v>OK</v>
      </c>
      <c r="N113" s="125"/>
      <c r="O113" s="125">
        <f t="shared" si="53"/>
        <v>0</v>
      </c>
      <c r="P113" s="124" t="str">
        <f t="shared" si="54"/>
        <v>OK</v>
      </c>
      <c r="Q113" s="125"/>
      <c r="R113" s="125">
        <f t="shared" si="55"/>
        <v>0</v>
      </c>
      <c r="S113" s="124" t="str">
        <f t="shared" si="56"/>
        <v>OK</v>
      </c>
    </row>
    <row r="114" spans="1:19" ht="25.5" x14ac:dyDescent="0.25">
      <c r="A114" s="243" t="s">
        <v>289</v>
      </c>
      <c r="B114" s="243">
        <v>105</v>
      </c>
      <c r="C114" s="244" t="s">
        <v>290</v>
      </c>
      <c r="D114" s="243" t="s">
        <v>7</v>
      </c>
      <c r="E114" s="245">
        <v>156.05000000000001</v>
      </c>
      <c r="F114" s="246">
        <v>44085</v>
      </c>
      <c r="G114" s="236">
        <f t="shared" si="41"/>
        <v>6879464</v>
      </c>
      <c r="H114" s="125">
        <v>44085</v>
      </c>
      <c r="I114" s="125">
        <f t="shared" si="40"/>
        <v>6879464</v>
      </c>
      <c r="J114" s="124" t="str">
        <f t="shared" si="42"/>
        <v>OK</v>
      </c>
      <c r="K114" s="125"/>
      <c r="L114" s="125">
        <f t="shared" si="43"/>
        <v>0</v>
      </c>
      <c r="M114" s="124" t="str">
        <f t="shared" si="44"/>
        <v>OK</v>
      </c>
      <c r="N114" s="125"/>
      <c r="O114" s="125">
        <f t="shared" si="53"/>
        <v>0</v>
      </c>
      <c r="P114" s="124" t="str">
        <f t="shared" si="54"/>
        <v>OK</v>
      </c>
      <c r="Q114" s="125"/>
      <c r="R114" s="125">
        <f t="shared" si="55"/>
        <v>0</v>
      </c>
      <c r="S114" s="124" t="str">
        <f t="shared" si="56"/>
        <v>OK</v>
      </c>
    </row>
    <row r="115" spans="1:19" ht="38.25" x14ac:dyDescent="0.25">
      <c r="A115" s="243" t="s">
        <v>291</v>
      </c>
      <c r="B115" s="243">
        <v>106</v>
      </c>
      <c r="C115" s="244" t="s">
        <v>292</v>
      </c>
      <c r="D115" s="243" t="s">
        <v>11</v>
      </c>
      <c r="E115" s="245">
        <v>43.69</v>
      </c>
      <c r="F115" s="246">
        <v>24780</v>
      </c>
      <c r="G115" s="236">
        <f t="shared" si="41"/>
        <v>1082638</v>
      </c>
      <c r="H115" s="125">
        <v>24780</v>
      </c>
      <c r="I115" s="125">
        <f t="shared" si="40"/>
        <v>1082638</v>
      </c>
      <c r="J115" s="124" t="str">
        <f t="shared" si="42"/>
        <v>OK</v>
      </c>
      <c r="K115" s="125"/>
      <c r="L115" s="125">
        <f t="shared" si="43"/>
        <v>0</v>
      </c>
      <c r="M115" s="124" t="str">
        <f t="shared" si="44"/>
        <v>OK</v>
      </c>
      <c r="N115" s="125"/>
      <c r="O115" s="125">
        <f t="shared" si="53"/>
        <v>0</v>
      </c>
      <c r="P115" s="124" t="str">
        <f t="shared" si="54"/>
        <v>OK</v>
      </c>
      <c r="Q115" s="125"/>
      <c r="R115" s="125">
        <f t="shared" si="55"/>
        <v>0</v>
      </c>
      <c r="S115" s="124" t="str">
        <f t="shared" si="56"/>
        <v>OK</v>
      </c>
    </row>
    <row r="116" spans="1:19" ht="15" x14ac:dyDescent="0.25">
      <c r="A116" s="276"/>
      <c r="B116" s="276"/>
      <c r="C116" s="281" t="s">
        <v>130</v>
      </c>
      <c r="D116" s="276"/>
      <c r="E116" s="282"/>
      <c r="F116" s="283"/>
      <c r="G116" s="236"/>
      <c r="H116" s="125"/>
      <c r="I116" s="125"/>
      <c r="J116" s="124"/>
      <c r="K116" s="125"/>
      <c r="L116" s="125"/>
      <c r="M116" s="124"/>
      <c r="N116" s="125"/>
      <c r="O116" s="125"/>
      <c r="P116" s="124"/>
      <c r="Q116" s="125"/>
      <c r="R116" s="125"/>
      <c r="S116" s="124"/>
    </row>
    <row r="117" spans="1:19" ht="15" x14ac:dyDescent="0.25">
      <c r="A117" s="276">
        <v>12</v>
      </c>
      <c r="B117" s="276"/>
      <c r="C117" s="281" t="s">
        <v>293</v>
      </c>
      <c r="D117" s="278"/>
      <c r="E117" s="284"/>
      <c r="F117" s="280"/>
      <c r="G117" s="236"/>
      <c r="H117" s="125"/>
      <c r="I117" s="125"/>
      <c r="J117" s="124"/>
      <c r="K117" s="125"/>
      <c r="L117" s="125"/>
      <c r="M117" s="124"/>
      <c r="N117" s="125"/>
      <c r="O117" s="125"/>
      <c r="P117" s="124"/>
      <c r="Q117" s="125"/>
      <c r="R117" s="125"/>
      <c r="S117" s="124"/>
    </row>
    <row r="118" spans="1:19" ht="15" x14ac:dyDescent="0.25">
      <c r="A118" s="243" t="s">
        <v>294</v>
      </c>
      <c r="B118" s="243">
        <v>60</v>
      </c>
      <c r="C118" s="244" t="s">
        <v>272</v>
      </c>
      <c r="D118" s="243" t="s">
        <v>7</v>
      </c>
      <c r="E118" s="245">
        <v>1945.98</v>
      </c>
      <c r="F118" s="246">
        <v>6709</v>
      </c>
      <c r="G118" s="236">
        <f t="shared" si="41"/>
        <v>13055580</v>
      </c>
      <c r="H118" s="125">
        <v>6709</v>
      </c>
      <c r="I118" s="125">
        <f t="shared" si="40"/>
        <v>13055580</v>
      </c>
      <c r="J118" s="124" t="str">
        <f t="shared" si="42"/>
        <v>OK</v>
      </c>
      <c r="K118" s="125"/>
      <c r="L118" s="125">
        <f t="shared" si="43"/>
        <v>0</v>
      </c>
      <c r="M118" s="124" t="str">
        <f t="shared" si="44"/>
        <v>OK</v>
      </c>
      <c r="N118" s="125"/>
      <c r="O118" s="125">
        <f t="shared" ref="O118:O128" si="57">ROUND($E118*N118,0)</f>
        <v>0</v>
      </c>
      <c r="P118" s="124" t="str">
        <f t="shared" ref="P118:P128" si="58">+IF(N118&lt;=$F118,"OK","NO OK")</f>
        <v>OK</v>
      </c>
      <c r="Q118" s="125"/>
      <c r="R118" s="125">
        <f t="shared" ref="R118:R128" si="59">ROUND($E118*Q118,0)</f>
        <v>0</v>
      </c>
      <c r="S118" s="124" t="str">
        <f t="shared" ref="S118:S128" si="60">+IF(Q118&lt;=$F118,"OK","NO OK")</f>
        <v>OK</v>
      </c>
    </row>
    <row r="119" spans="1:19" ht="25.5" x14ac:dyDescent="0.25">
      <c r="A119" s="243" t="s">
        <v>295</v>
      </c>
      <c r="B119" s="243">
        <v>89</v>
      </c>
      <c r="C119" s="244" t="s">
        <v>296</v>
      </c>
      <c r="D119" s="243" t="s">
        <v>11</v>
      </c>
      <c r="E119" s="245">
        <v>667.42</v>
      </c>
      <c r="F119" s="246">
        <v>11376</v>
      </c>
      <c r="G119" s="236">
        <f t="shared" si="41"/>
        <v>7592570</v>
      </c>
      <c r="H119" s="125">
        <v>11376</v>
      </c>
      <c r="I119" s="125">
        <f t="shared" si="40"/>
        <v>7592570</v>
      </c>
      <c r="J119" s="124" t="str">
        <f t="shared" si="42"/>
        <v>OK</v>
      </c>
      <c r="K119" s="125"/>
      <c r="L119" s="125">
        <f t="shared" si="43"/>
        <v>0</v>
      </c>
      <c r="M119" s="124" t="str">
        <f t="shared" si="44"/>
        <v>OK</v>
      </c>
      <c r="N119" s="125"/>
      <c r="O119" s="125">
        <f t="shared" si="57"/>
        <v>0</v>
      </c>
      <c r="P119" s="124" t="str">
        <f t="shared" si="58"/>
        <v>OK</v>
      </c>
      <c r="Q119" s="125"/>
      <c r="R119" s="125">
        <f t="shared" si="59"/>
        <v>0</v>
      </c>
      <c r="S119" s="124" t="str">
        <f t="shared" si="60"/>
        <v>OK</v>
      </c>
    </row>
    <row r="120" spans="1:19" ht="63.75" x14ac:dyDescent="0.25">
      <c r="A120" s="243" t="s">
        <v>297</v>
      </c>
      <c r="B120" s="243">
        <v>63</v>
      </c>
      <c r="C120" s="244" t="s">
        <v>298</v>
      </c>
      <c r="D120" s="243" t="s">
        <v>11</v>
      </c>
      <c r="E120" s="245">
        <v>250.28</v>
      </c>
      <c r="F120" s="246">
        <v>129940</v>
      </c>
      <c r="G120" s="236">
        <f t="shared" si="41"/>
        <v>32521383</v>
      </c>
      <c r="H120" s="125">
        <v>129940</v>
      </c>
      <c r="I120" s="125">
        <f t="shared" si="40"/>
        <v>32521383</v>
      </c>
      <c r="J120" s="124" t="str">
        <f t="shared" si="42"/>
        <v>OK</v>
      </c>
      <c r="K120" s="125"/>
      <c r="L120" s="125">
        <f t="shared" si="43"/>
        <v>0</v>
      </c>
      <c r="M120" s="124" t="str">
        <f t="shared" si="44"/>
        <v>OK</v>
      </c>
      <c r="N120" s="125"/>
      <c r="O120" s="125">
        <f t="shared" si="57"/>
        <v>0</v>
      </c>
      <c r="P120" s="124" t="str">
        <f t="shared" si="58"/>
        <v>OK</v>
      </c>
      <c r="Q120" s="125"/>
      <c r="R120" s="125">
        <f t="shared" si="59"/>
        <v>0</v>
      </c>
      <c r="S120" s="124" t="str">
        <f t="shared" si="60"/>
        <v>OK</v>
      </c>
    </row>
    <row r="121" spans="1:19" ht="76.5" x14ac:dyDescent="0.25">
      <c r="A121" s="243" t="s">
        <v>299</v>
      </c>
      <c r="B121" s="243">
        <v>109</v>
      </c>
      <c r="C121" s="244" t="s">
        <v>300</v>
      </c>
      <c r="D121" s="243" t="s">
        <v>11</v>
      </c>
      <c r="E121" s="245">
        <v>166.85</v>
      </c>
      <c r="F121" s="246">
        <v>133901</v>
      </c>
      <c r="G121" s="236">
        <f t="shared" si="41"/>
        <v>22341382</v>
      </c>
      <c r="H121" s="125">
        <v>133901</v>
      </c>
      <c r="I121" s="125">
        <f t="shared" si="40"/>
        <v>22341382</v>
      </c>
      <c r="J121" s="124" t="str">
        <f t="shared" si="42"/>
        <v>OK</v>
      </c>
      <c r="K121" s="125"/>
      <c r="L121" s="125">
        <f t="shared" si="43"/>
        <v>0</v>
      </c>
      <c r="M121" s="124" t="str">
        <f t="shared" si="44"/>
        <v>OK</v>
      </c>
      <c r="N121" s="125"/>
      <c r="O121" s="125">
        <f t="shared" si="57"/>
        <v>0</v>
      </c>
      <c r="P121" s="124" t="str">
        <f t="shared" si="58"/>
        <v>OK</v>
      </c>
      <c r="Q121" s="125"/>
      <c r="R121" s="125">
        <f t="shared" si="59"/>
        <v>0</v>
      </c>
      <c r="S121" s="124" t="str">
        <f t="shared" si="60"/>
        <v>OK</v>
      </c>
    </row>
    <row r="122" spans="1:19" ht="25.5" x14ac:dyDescent="0.25">
      <c r="A122" s="243" t="s">
        <v>301</v>
      </c>
      <c r="B122" s="243">
        <v>75</v>
      </c>
      <c r="C122" s="244" t="s">
        <v>302</v>
      </c>
      <c r="D122" s="243" t="s">
        <v>11</v>
      </c>
      <c r="E122" s="245">
        <v>75.61</v>
      </c>
      <c r="F122" s="246">
        <v>678419</v>
      </c>
      <c r="G122" s="236">
        <f t="shared" si="41"/>
        <v>51295261</v>
      </c>
      <c r="H122" s="125">
        <v>678419</v>
      </c>
      <c r="I122" s="125">
        <f t="shared" si="40"/>
        <v>51295261</v>
      </c>
      <c r="J122" s="124" t="str">
        <f t="shared" si="42"/>
        <v>OK</v>
      </c>
      <c r="K122" s="125"/>
      <c r="L122" s="125">
        <f t="shared" si="43"/>
        <v>0</v>
      </c>
      <c r="M122" s="124" t="str">
        <f t="shared" si="44"/>
        <v>OK</v>
      </c>
      <c r="N122" s="125"/>
      <c r="O122" s="125">
        <f t="shared" si="57"/>
        <v>0</v>
      </c>
      <c r="P122" s="124" t="str">
        <f t="shared" si="58"/>
        <v>OK</v>
      </c>
      <c r="Q122" s="125"/>
      <c r="R122" s="125">
        <f t="shared" si="59"/>
        <v>0</v>
      </c>
      <c r="S122" s="124" t="str">
        <f t="shared" si="60"/>
        <v>OK</v>
      </c>
    </row>
    <row r="123" spans="1:19" ht="25.5" x14ac:dyDescent="0.25">
      <c r="A123" s="243" t="s">
        <v>303</v>
      </c>
      <c r="B123" s="243">
        <v>85</v>
      </c>
      <c r="C123" s="244" t="s">
        <v>304</v>
      </c>
      <c r="D123" s="243" t="s">
        <v>76</v>
      </c>
      <c r="E123" s="245">
        <v>7365.12</v>
      </c>
      <c r="F123" s="246">
        <v>4946</v>
      </c>
      <c r="G123" s="236">
        <f t="shared" si="41"/>
        <v>36427884</v>
      </c>
      <c r="H123" s="125">
        <v>4946</v>
      </c>
      <c r="I123" s="125">
        <f t="shared" si="40"/>
        <v>36427884</v>
      </c>
      <c r="J123" s="124" t="str">
        <f t="shared" si="42"/>
        <v>OK</v>
      </c>
      <c r="K123" s="125"/>
      <c r="L123" s="125">
        <f t="shared" si="43"/>
        <v>0</v>
      </c>
      <c r="M123" s="124" t="str">
        <f t="shared" si="44"/>
        <v>OK</v>
      </c>
      <c r="N123" s="125"/>
      <c r="O123" s="125">
        <f t="shared" si="57"/>
        <v>0</v>
      </c>
      <c r="P123" s="124" t="str">
        <f t="shared" si="58"/>
        <v>OK</v>
      </c>
      <c r="Q123" s="125"/>
      <c r="R123" s="125">
        <f t="shared" si="59"/>
        <v>0</v>
      </c>
      <c r="S123" s="124" t="str">
        <f t="shared" si="60"/>
        <v>OK</v>
      </c>
    </row>
    <row r="124" spans="1:19" ht="25.5" x14ac:dyDescent="0.25">
      <c r="A124" s="243" t="s">
        <v>305</v>
      </c>
      <c r="B124" s="243">
        <v>6</v>
      </c>
      <c r="C124" s="244" t="s">
        <v>129</v>
      </c>
      <c r="D124" s="243" t="s">
        <v>11</v>
      </c>
      <c r="E124" s="245">
        <v>867.64</v>
      </c>
      <c r="F124" s="246">
        <v>24780</v>
      </c>
      <c r="G124" s="236">
        <f t="shared" si="41"/>
        <v>21500119</v>
      </c>
      <c r="H124" s="125">
        <v>24780</v>
      </c>
      <c r="I124" s="125">
        <f t="shared" si="40"/>
        <v>21500119</v>
      </c>
      <c r="J124" s="124" t="str">
        <f t="shared" si="42"/>
        <v>OK</v>
      </c>
      <c r="K124" s="125"/>
      <c r="L124" s="125">
        <f t="shared" si="43"/>
        <v>0</v>
      </c>
      <c r="M124" s="124" t="str">
        <f t="shared" si="44"/>
        <v>OK</v>
      </c>
      <c r="N124" s="125"/>
      <c r="O124" s="125">
        <f t="shared" si="57"/>
        <v>0</v>
      </c>
      <c r="P124" s="124" t="str">
        <f t="shared" si="58"/>
        <v>OK</v>
      </c>
      <c r="Q124" s="125"/>
      <c r="R124" s="125">
        <f t="shared" si="59"/>
        <v>0</v>
      </c>
      <c r="S124" s="124" t="str">
        <f t="shared" si="60"/>
        <v>OK</v>
      </c>
    </row>
    <row r="125" spans="1:19" ht="15" x14ac:dyDescent="0.25">
      <c r="A125" s="243" t="s">
        <v>306</v>
      </c>
      <c r="B125" s="243">
        <v>40</v>
      </c>
      <c r="C125" s="244" t="s">
        <v>285</v>
      </c>
      <c r="D125" s="243" t="s">
        <v>7</v>
      </c>
      <c r="E125" s="245">
        <v>252.04</v>
      </c>
      <c r="F125" s="246">
        <v>30113</v>
      </c>
      <c r="G125" s="236">
        <f t="shared" si="41"/>
        <v>7589681</v>
      </c>
      <c r="H125" s="125">
        <v>30113</v>
      </c>
      <c r="I125" s="125">
        <f t="shared" si="40"/>
        <v>7589681</v>
      </c>
      <c r="J125" s="124" t="str">
        <f t="shared" si="42"/>
        <v>OK</v>
      </c>
      <c r="K125" s="125"/>
      <c r="L125" s="125">
        <f t="shared" si="43"/>
        <v>0</v>
      </c>
      <c r="M125" s="124" t="str">
        <f t="shared" si="44"/>
        <v>OK</v>
      </c>
      <c r="N125" s="125"/>
      <c r="O125" s="125">
        <f t="shared" si="57"/>
        <v>0</v>
      </c>
      <c r="P125" s="124" t="str">
        <f t="shared" si="58"/>
        <v>OK</v>
      </c>
      <c r="Q125" s="125"/>
      <c r="R125" s="125">
        <f t="shared" si="59"/>
        <v>0</v>
      </c>
      <c r="S125" s="124" t="str">
        <f t="shared" si="60"/>
        <v>OK</v>
      </c>
    </row>
    <row r="126" spans="1:19" ht="25.5" x14ac:dyDescent="0.25">
      <c r="A126" s="243" t="s">
        <v>307</v>
      </c>
      <c r="B126" s="243">
        <v>107</v>
      </c>
      <c r="C126" s="244" t="s">
        <v>308</v>
      </c>
      <c r="D126" s="243" t="s">
        <v>11</v>
      </c>
      <c r="E126" s="245">
        <v>78.650000000000006</v>
      </c>
      <c r="F126" s="246">
        <v>707214</v>
      </c>
      <c r="G126" s="236">
        <f t="shared" si="41"/>
        <v>55622381</v>
      </c>
      <c r="H126" s="125">
        <v>707214</v>
      </c>
      <c r="I126" s="125">
        <f t="shared" si="40"/>
        <v>55622381</v>
      </c>
      <c r="J126" s="124" t="str">
        <f t="shared" si="42"/>
        <v>OK</v>
      </c>
      <c r="K126" s="125"/>
      <c r="L126" s="125">
        <f t="shared" si="43"/>
        <v>0</v>
      </c>
      <c r="M126" s="124" t="str">
        <f t="shared" si="44"/>
        <v>OK</v>
      </c>
      <c r="N126" s="125"/>
      <c r="O126" s="125">
        <f t="shared" si="57"/>
        <v>0</v>
      </c>
      <c r="P126" s="124" t="str">
        <f t="shared" si="58"/>
        <v>OK</v>
      </c>
      <c r="Q126" s="125"/>
      <c r="R126" s="125">
        <f t="shared" si="59"/>
        <v>0</v>
      </c>
      <c r="S126" s="124" t="str">
        <f t="shared" si="60"/>
        <v>OK</v>
      </c>
    </row>
    <row r="127" spans="1:19" ht="15" x14ac:dyDescent="0.25">
      <c r="A127" s="243" t="s">
        <v>309</v>
      </c>
      <c r="B127" s="243">
        <v>56</v>
      </c>
      <c r="C127" s="244" t="s">
        <v>310</v>
      </c>
      <c r="D127" s="243" t="s">
        <v>7</v>
      </c>
      <c r="E127" s="245">
        <v>524.34</v>
      </c>
      <c r="F127" s="246">
        <v>8043</v>
      </c>
      <c r="G127" s="236">
        <f t="shared" si="41"/>
        <v>4217267</v>
      </c>
      <c r="H127" s="125">
        <v>8043</v>
      </c>
      <c r="I127" s="125">
        <f t="shared" si="40"/>
        <v>4217267</v>
      </c>
      <c r="J127" s="124" t="str">
        <f t="shared" si="42"/>
        <v>OK</v>
      </c>
      <c r="K127" s="125"/>
      <c r="L127" s="125">
        <f t="shared" si="43"/>
        <v>0</v>
      </c>
      <c r="M127" s="124" t="str">
        <f t="shared" si="44"/>
        <v>OK</v>
      </c>
      <c r="N127" s="125"/>
      <c r="O127" s="125">
        <f t="shared" si="57"/>
        <v>0</v>
      </c>
      <c r="P127" s="124" t="str">
        <f t="shared" si="58"/>
        <v>OK</v>
      </c>
      <c r="Q127" s="125"/>
      <c r="R127" s="125">
        <f t="shared" si="59"/>
        <v>0</v>
      </c>
      <c r="S127" s="124" t="str">
        <f t="shared" si="60"/>
        <v>OK</v>
      </c>
    </row>
    <row r="128" spans="1:19" ht="76.5" x14ac:dyDescent="0.25">
      <c r="A128" s="243" t="s">
        <v>311</v>
      </c>
      <c r="B128" s="243">
        <v>10</v>
      </c>
      <c r="C128" s="244" t="s">
        <v>312</v>
      </c>
      <c r="D128" s="243" t="s">
        <v>11</v>
      </c>
      <c r="E128" s="245">
        <v>333.71</v>
      </c>
      <c r="F128" s="246">
        <v>38698</v>
      </c>
      <c r="G128" s="236">
        <f t="shared" si="41"/>
        <v>12913910</v>
      </c>
      <c r="H128" s="125">
        <v>38698</v>
      </c>
      <c r="I128" s="125">
        <f t="shared" si="40"/>
        <v>12913910</v>
      </c>
      <c r="J128" s="124" t="str">
        <f t="shared" si="42"/>
        <v>OK</v>
      </c>
      <c r="K128" s="125"/>
      <c r="L128" s="125">
        <f t="shared" si="43"/>
        <v>0</v>
      </c>
      <c r="M128" s="124" t="str">
        <f t="shared" si="44"/>
        <v>OK</v>
      </c>
      <c r="N128" s="125"/>
      <c r="O128" s="125">
        <f t="shared" si="57"/>
        <v>0</v>
      </c>
      <c r="P128" s="124" t="str">
        <f t="shared" si="58"/>
        <v>OK</v>
      </c>
      <c r="Q128" s="125"/>
      <c r="R128" s="125">
        <f t="shared" si="59"/>
        <v>0</v>
      </c>
      <c r="S128" s="124" t="str">
        <f t="shared" si="60"/>
        <v>OK</v>
      </c>
    </row>
    <row r="129" spans="1:19" ht="15" x14ac:dyDescent="0.25">
      <c r="A129" s="276"/>
      <c r="B129" s="276"/>
      <c r="C129" s="277" t="s">
        <v>130</v>
      </c>
      <c r="D129" s="276"/>
      <c r="E129" s="282"/>
      <c r="F129" s="283"/>
      <c r="G129" s="236"/>
      <c r="H129" s="125"/>
      <c r="I129" s="125"/>
      <c r="J129" s="124"/>
      <c r="K129" s="125"/>
      <c r="L129" s="125"/>
      <c r="M129" s="124"/>
      <c r="N129" s="125"/>
      <c r="O129" s="125"/>
      <c r="P129" s="124"/>
      <c r="Q129" s="125"/>
      <c r="R129" s="125"/>
      <c r="S129" s="124"/>
    </row>
    <row r="130" spans="1:19" ht="15" x14ac:dyDescent="0.25">
      <c r="A130" s="276"/>
      <c r="B130" s="276"/>
      <c r="C130" s="281" t="s">
        <v>313</v>
      </c>
      <c r="D130" s="278"/>
      <c r="E130" s="284"/>
      <c r="F130" s="280"/>
      <c r="G130" s="236"/>
      <c r="H130" s="125"/>
      <c r="I130" s="125"/>
      <c r="J130" s="124"/>
      <c r="K130" s="125"/>
      <c r="L130" s="125"/>
      <c r="M130" s="124"/>
      <c r="N130" s="125"/>
      <c r="O130" s="125"/>
      <c r="P130" s="124"/>
      <c r="Q130" s="125"/>
      <c r="R130" s="125"/>
      <c r="S130" s="124"/>
    </row>
    <row r="131" spans="1:19" ht="15" x14ac:dyDescent="0.25">
      <c r="A131" s="276">
        <v>13</v>
      </c>
      <c r="B131" s="276"/>
      <c r="C131" s="281" t="s">
        <v>314</v>
      </c>
      <c r="D131" s="281"/>
      <c r="E131" s="285"/>
      <c r="F131" s="286"/>
      <c r="G131" s="236"/>
      <c r="H131" s="125"/>
      <c r="I131" s="125"/>
      <c r="J131" s="124"/>
      <c r="K131" s="125"/>
      <c r="L131" s="125"/>
      <c r="M131" s="124"/>
      <c r="N131" s="125"/>
      <c r="O131" s="125"/>
      <c r="P131" s="124"/>
      <c r="Q131" s="125"/>
      <c r="R131" s="125"/>
      <c r="S131" s="124"/>
    </row>
    <row r="132" spans="1:19" ht="15" x14ac:dyDescent="0.25">
      <c r="A132" s="243" t="s">
        <v>315</v>
      </c>
      <c r="B132" s="243">
        <v>90</v>
      </c>
      <c r="C132" s="244" t="s">
        <v>316</v>
      </c>
      <c r="D132" s="243" t="s">
        <v>11</v>
      </c>
      <c r="E132" s="245">
        <v>13.6</v>
      </c>
      <c r="F132" s="246">
        <v>11376</v>
      </c>
      <c r="G132" s="236">
        <f t="shared" si="41"/>
        <v>154714</v>
      </c>
      <c r="H132" s="125">
        <v>11376</v>
      </c>
      <c r="I132" s="125">
        <f t="shared" si="40"/>
        <v>154714</v>
      </c>
      <c r="J132" s="124" t="str">
        <f t="shared" si="42"/>
        <v>OK</v>
      </c>
      <c r="K132" s="125"/>
      <c r="L132" s="125">
        <f t="shared" si="43"/>
        <v>0</v>
      </c>
      <c r="M132" s="124" t="str">
        <f t="shared" si="44"/>
        <v>OK</v>
      </c>
      <c r="N132" s="125"/>
      <c r="O132" s="125">
        <f t="shared" ref="O132:O139" si="61">ROUND($E132*N132,0)</f>
        <v>0</v>
      </c>
      <c r="P132" s="124" t="str">
        <f t="shared" ref="P132:P139" si="62">+IF(N132&lt;=$F132,"OK","NO OK")</f>
        <v>OK</v>
      </c>
      <c r="Q132" s="125"/>
      <c r="R132" s="125">
        <f t="shared" ref="R132:R139" si="63">ROUND($E132*Q132,0)</f>
        <v>0</v>
      </c>
      <c r="S132" s="124" t="str">
        <f t="shared" ref="S132:S139" si="64">+IF(Q132&lt;=$F132,"OK","NO OK")</f>
        <v>OK</v>
      </c>
    </row>
    <row r="133" spans="1:19" ht="15" x14ac:dyDescent="0.25">
      <c r="A133" s="243" t="s">
        <v>317</v>
      </c>
      <c r="B133" s="243">
        <v>41</v>
      </c>
      <c r="C133" s="244" t="s">
        <v>318</v>
      </c>
      <c r="D133" s="243" t="s">
        <v>7</v>
      </c>
      <c r="E133" s="245">
        <v>3</v>
      </c>
      <c r="F133" s="246">
        <v>16833</v>
      </c>
      <c r="G133" s="236">
        <f t="shared" si="41"/>
        <v>50499</v>
      </c>
      <c r="H133" s="125">
        <v>16833</v>
      </c>
      <c r="I133" s="125">
        <f t="shared" si="40"/>
        <v>50499</v>
      </c>
      <c r="J133" s="124" t="str">
        <f t="shared" si="42"/>
        <v>OK</v>
      </c>
      <c r="K133" s="125"/>
      <c r="L133" s="125">
        <f t="shared" si="43"/>
        <v>0</v>
      </c>
      <c r="M133" s="124" t="str">
        <f t="shared" si="44"/>
        <v>OK</v>
      </c>
      <c r="N133" s="125"/>
      <c r="O133" s="125">
        <f t="shared" si="61"/>
        <v>0</v>
      </c>
      <c r="P133" s="124" t="str">
        <f t="shared" si="62"/>
        <v>OK</v>
      </c>
      <c r="Q133" s="125"/>
      <c r="R133" s="125">
        <f t="shared" si="63"/>
        <v>0</v>
      </c>
      <c r="S133" s="124" t="str">
        <f t="shared" si="64"/>
        <v>OK</v>
      </c>
    </row>
    <row r="134" spans="1:19" ht="15" x14ac:dyDescent="0.25">
      <c r="A134" s="243" t="s">
        <v>319</v>
      </c>
      <c r="B134" s="243">
        <v>42</v>
      </c>
      <c r="C134" s="244" t="s">
        <v>320</v>
      </c>
      <c r="D134" s="243" t="s">
        <v>7</v>
      </c>
      <c r="E134" s="245">
        <v>7.98</v>
      </c>
      <c r="F134" s="246">
        <v>49905</v>
      </c>
      <c r="G134" s="236">
        <f t="shared" si="41"/>
        <v>398242</v>
      </c>
      <c r="H134" s="125">
        <v>49905</v>
      </c>
      <c r="I134" s="125">
        <f t="shared" si="40"/>
        <v>398242</v>
      </c>
      <c r="J134" s="124" t="str">
        <f t="shared" si="42"/>
        <v>OK</v>
      </c>
      <c r="K134" s="125"/>
      <c r="L134" s="125">
        <f t="shared" si="43"/>
        <v>0</v>
      </c>
      <c r="M134" s="124" t="str">
        <f t="shared" si="44"/>
        <v>OK</v>
      </c>
      <c r="N134" s="125"/>
      <c r="O134" s="125">
        <f t="shared" si="61"/>
        <v>0</v>
      </c>
      <c r="P134" s="124" t="str">
        <f t="shared" si="62"/>
        <v>OK</v>
      </c>
      <c r="Q134" s="125"/>
      <c r="R134" s="125">
        <f t="shared" si="63"/>
        <v>0</v>
      </c>
      <c r="S134" s="124" t="str">
        <f t="shared" si="64"/>
        <v>OK</v>
      </c>
    </row>
    <row r="135" spans="1:19" ht="25.5" x14ac:dyDescent="0.25">
      <c r="A135" s="243" t="s">
        <v>321</v>
      </c>
      <c r="B135" s="243">
        <v>43</v>
      </c>
      <c r="C135" s="244" t="s">
        <v>322</v>
      </c>
      <c r="D135" s="243" t="s">
        <v>7</v>
      </c>
      <c r="E135" s="245">
        <v>7.8</v>
      </c>
      <c r="F135" s="246">
        <v>38559</v>
      </c>
      <c r="G135" s="236">
        <f t="shared" si="41"/>
        <v>300760</v>
      </c>
      <c r="H135" s="125">
        <v>38559</v>
      </c>
      <c r="I135" s="125">
        <f t="shared" si="40"/>
        <v>300760</v>
      </c>
      <c r="J135" s="124" t="str">
        <f t="shared" si="42"/>
        <v>OK</v>
      </c>
      <c r="K135" s="125"/>
      <c r="L135" s="125">
        <f t="shared" si="43"/>
        <v>0</v>
      </c>
      <c r="M135" s="124" t="str">
        <f t="shared" si="44"/>
        <v>OK</v>
      </c>
      <c r="N135" s="125"/>
      <c r="O135" s="125">
        <f t="shared" si="61"/>
        <v>0</v>
      </c>
      <c r="P135" s="124" t="str">
        <f t="shared" si="62"/>
        <v>OK</v>
      </c>
      <c r="Q135" s="125"/>
      <c r="R135" s="125">
        <f t="shared" si="63"/>
        <v>0</v>
      </c>
      <c r="S135" s="124" t="str">
        <f t="shared" si="64"/>
        <v>OK</v>
      </c>
    </row>
    <row r="136" spans="1:19" ht="25.5" x14ac:dyDescent="0.25">
      <c r="A136" s="243" t="s">
        <v>323</v>
      </c>
      <c r="B136" s="243">
        <v>44</v>
      </c>
      <c r="C136" s="244" t="s">
        <v>324</v>
      </c>
      <c r="D136" s="243" t="s">
        <v>7</v>
      </c>
      <c r="E136" s="245">
        <v>33.99</v>
      </c>
      <c r="F136" s="246">
        <v>68815</v>
      </c>
      <c r="G136" s="236">
        <f t="shared" si="41"/>
        <v>2339022</v>
      </c>
      <c r="H136" s="125">
        <v>68815</v>
      </c>
      <c r="I136" s="125">
        <f t="shared" si="40"/>
        <v>2339022</v>
      </c>
      <c r="J136" s="124" t="str">
        <f t="shared" si="42"/>
        <v>OK</v>
      </c>
      <c r="K136" s="125"/>
      <c r="L136" s="125">
        <f t="shared" si="43"/>
        <v>0</v>
      </c>
      <c r="M136" s="124" t="str">
        <f t="shared" si="44"/>
        <v>OK</v>
      </c>
      <c r="N136" s="125"/>
      <c r="O136" s="125">
        <f t="shared" si="61"/>
        <v>0</v>
      </c>
      <c r="P136" s="124" t="str">
        <f t="shared" si="62"/>
        <v>OK</v>
      </c>
      <c r="Q136" s="125"/>
      <c r="R136" s="125">
        <f t="shared" si="63"/>
        <v>0</v>
      </c>
      <c r="S136" s="124" t="str">
        <f t="shared" si="64"/>
        <v>OK</v>
      </c>
    </row>
    <row r="137" spans="1:19" ht="25.5" x14ac:dyDescent="0.25">
      <c r="A137" s="243" t="s">
        <v>325</v>
      </c>
      <c r="B137" s="243">
        <v>45</v>
      </c>
      <c r="C137" s="244" t="s">
        <v>326</v>
      </c>
      <c r="D137" s="243" t="s">
        <v>75</v>
      </c>
      <c r="E137" s="245">
        <v>97.52</v>
      </c>
      <c r="F137" s="246">
        <v>57862</v>
      </c>
      <c r="G137" s="236">
        <f t="shared" si="41"/>
        <v>5642702</v>
      </c>
      <c r="H137" s="125">
        <v>57862</v>
      </c>
      <c r="I137" s="125">
        <f t="shared" ref="I137:I200" si="65">ROUND($E137*H137,0)</f>
        <v>5642702</v>
      </c>
      <c r="J137" s="124" t="str">
        <f t="shared" si="42"/>
        <v>OK</v>
      </c>
      <c r="K137" s="125"/>
      <c r="L137" s="125">
        <f t="shared" si="43"/>
        <v>0</v>
      </c>
      <c r="M137" s="124" t="str">
        <f t="shared" si="44"/>
        <v>OK</v>
      </c>
      <c r="N137" s="125"/>
      <c r="O137" s="125">
        <f t="shared" si="61"/>
        <v>0</v>
      </c>
      <c r="P137" s="124" t="str">
        <f t="shared" si="62"/>
        <v>OK</v>
      </c>
      <c r="Q137" s="125"/>
      <c r="R137" s="125">
        <f t="shared" si="63"/>
        <v>0</v>
      </c>
      <c r="S137" s="124" t="str">
        <f t="shared" si="64"/>
        <v>OK</v>
      </c>
    </row>
    <row r="138" spans="1:19" ht="15" x14ac:dyDescent="0.25">
      <c r="A138" s="243" t="s">
        <v>327</v>
      </c>
      <c r="B138" s="243">
        <v>46</v>
      </c>
      <c r="C138" s="244" t="s">
        <v>328</v>
      </c>
      <c r="D138" s="243" t="s">
        <v>11</v>
      </c>
      <c r="E138" s="245">
        <v>13.91</v>
      </c>
      <c r="F138" s="246">
        <v>74785</v>
      </c>
      <c r="G138" s="236">
        <f t="shared" ref="G138:G201" si="66">ROUND($E138*F138,0)</f>
        <v>1040259</v>
      </c>
      <c r="H138" s="125">
        <v>74785</v>
      </c>
      <c r="I138" s="125">
        <f t="shared" si="65"/>
        <v>1040259</v>
      </c>
      <c r="J138" s="124" t="str">
        <f t="shared" si="42"/>
        <v>OK</v>
      </c>
      <c r="K138" s="125"/>
      <c r="L138" s="125">
        <f t="shared" si="43"/>
        <v>0</v>
      </c>
      <c r="M138" s="124" t="str">
        <f t="shared" si="44"/>
        <v>OK</v>
      </c>
      <c r="N138" s="125"/>
      <c r="O138" s="125">
        <f t="shared" si="61"/>
        <v>0</v>
      </c>
      <c r="P138" s="124" t="str">
        <f t="shared" si="62"/>
        <v>OK</v>
      </c>
      <c r="Q138" s="125"/>
      <c r="R138" s="125">
        <f t="shared" si="63"/>
        <v>0</v>
      </c>
      <c r="S138" s="124" t="str">
        <f t="shared" si="64"/>
        <v>OK</v>
      </c>
    </row>
    <row r="139" spans="1:19" ht="25.5" x14ac:dyDescent="0.25">
      <c r="A139" s="243" t="s">
        <v>329</v>
      </c>
      <c r="B139" s="243">
        <v>47</v>
      </c>
      <c r="C139" s="244" t="s">
        <v>330</v>
      </c>
      <c r="D139" s="243" t="s">
        <v>7</v>
      </c>
      <c r="E139" s="245">
        <v>30</v>
      </c>
      <c r="F139" s="246">
        <v>90244</v>
      </c>
      <c r="G139" s="236">
        <f t="shared" si="66"/>
        <v>2707320</v>
      </c>
      <c r="H139" s="125">
        <v>90244</v>
      </c>
      <c r="I139" s="125">
        <f t="shared" si="65"/>
        <v>2707320</v>
      </c>
      <c r="J139" s="124" t="str">
        <f t="shared" ref="J139:J202" si="67">+IF(H139&lt;=$F139,"OK","NO OK")</f>
        <v>OK</v>
      </c>
      <c r="K139" s="125"/>
      <c r="L139" s="125">
        <f t="shared" ref="L139:L202" si="68">ROUND($E139*K139,0)</f>
        <v>0</v>
      </c>
      <c r="M139" s="124" t="str">
        <f t="shared" ref="M139:M202" si="69">+IF(K139&lt;=$F139,"OK","NO OK")</f>
        <v>OK</v>
      </c>
      <c r="N139" s="125"/>
      <c r="O139" s="125">
        <f t="shared" si="61"/>
        <v>0</v>
      </c>
      <c r="P139" s="124" t="str">
        <f t="shared" si="62"/>
        <v>OK</v>
      </c>
      <c r="Q139" s="125"/>
      <c r="R139" s="125">
        <f t="shared" si="63"/>
        <v>0</v>
      </c>
      <c r="S139" s="124" t="str">
        <f t="shared" si="64"/>
        <v>OK</v>
      </c>
    </row>
    <row r="140" spans="1:19" ht="15" x14ac:dyDescent="0.25">
      <c r="A140" s="278"/>
      <c r="B140" s="278"/>
      <c r="C140" s="277" t="s">
        <v>130</v>
      </c>
      <c r="D140" s="276"/>
      <c r="E140" s="284"/>
      <c r="F140" s="283"/>
      <c r="G140" s="236"/>
      <c r="H140" s="125"/>
      <c r="I140" s="125"/>
      <c r="J140" s="124"/>
      <c r="K140" s="125"/>
      <c r="L140" s="125"/>
      <c r="M140" s="124"/>
      <c r="N140" s="125"/>
      <c r="O140" s="125"/>
      <c r="P140" s="124"/>
      <c r="Q140" s="125"/>
      <c r="R140" s="125"/>
      <c r="S140" s="124"/>
    </row>
    <row r="141" spans="1:19" ht="15" x14ac:dyDescent="0.25">
      <c r="A141" s="276">
        <v>14</v>
      </c>
      <c r="B141" s="276"/>
      <c r="C141" s="277" t="s">
        <v>331</v>
      </c>
      <c r="D141" s="277"/>
      <c r="E141" s="284"/>
      <c r="F141" s="283"/>
      <c r="G141" s="236"/>
      <c r="H141" s="125"/>
      <c r="I141" s="125"/>
      <c r="J141" s="124"/>
      <c r="K141" s="125"/>
      <c r="L141" s="125"/>
      <c r="M141" s="124"/>
      <c r="N141" s="125"/>
      <c r="O141" s="125"/>
      <c r="P141" s="124"/>
      <c r="Q141" s="125"/>
      <c r="R141" s="125"/>
      <c r="S141" s="124"/>
    </row>
    <row r="142" spans="1:19" ht="15" x14ac:dyDescent="0.25">
      <c r="A142" s="243" t="s">
        <v>332</v>
      </c>
      <c r="B142" s="243">
        <v>90</v>
      </c>
      <c r="C142" s="244" t="s">
        <v>316</v>
      </c>
      <c r="D142" s="243" t="s">
        <v>11</v>
      </c>
      <c r="E142" s="245">
        <v>6.27</v>
      </c>
      <c r="F142" s="246">
        <v>11376</v>
      </c>
      <c r="G142" s="236">
        <f t="shared" si="66"/>
        <v>71328</v>
      </c>
      <c r="H142" s="125">
        <v>11376</v>
      </c>
      <c r="I142" s="125">
        <f t="shared" si="65"/>
        <v>71328</v>
      </c>
      <c r="J142" s="124" t="str">
        <f t="shared" si="67"/>
        <v>OK</v>
      </c>
      <c r="K142" s="125"/>
      <c r="L142" s="125">
        <f t="shared" si="68"/>
        <v>0</v>
      </c>
      <c r="M142" s="124" t="str">
        <f t="shared" si="69"/>
        <v>OK</v>
      </c>
      <c r="N142" s="125"/>
      <c r="O142" s="125">
        <f t="shared" ref="O142:O149" si="70">ROUND($E142*N142,0)</f>
        <v>0</v>
      </c>
      <c r="P142" s="124" t="str">
        <f t="shared" ref="P142:P149" si="71">+IF(N142&lt;=$F142,"OK","NO OK")</f>
        <v>OK</v>
      </c>
      <c r="Q142" s="125"/>
      <c r="R142" s="125">
        <f t="shared" ref="R142:R149" si="72">ROUND($E142*Q142,0)</f>
        <v>0</v>
      </c>
      <c r="S142" s="124" t="str">
        <f t="shared" ref="S142:S149" si="73">+IF(Q142&lt;=$F142,"OK","NO OK")</f>
        <v>OK</v>
      </c>
    </row>
    <row r="143" spans="1:19" ht="15" x14ac:dyDescent="0.25">
      <c r="A143" s="243" t="s">
        <v>333</v>
      </c>
      <c r="B143" s="243">
        <v>48</v>
      </c>
      <c r="C143" s="244" t="s">
        <v>334</v>
      </c>
      <c r="D143" s="243" t="s">
        <v>11</v>
      </c>
      <c r="E143" s="245">
        <v>3.13</v>
      </c>
      <c r="F143" s="246">
        <v>743157</v>
      </c>
      <c r="G143" s="236">
        <f t="shared" si="66"/>
        <v>2326081</v>
      </c>
      <c r="H143" s="125">
        <v>743157</v>
      </c>
      <c r="I143" s="125">
        <f t="shared" si="65"/>
        <v>2326081</v>
      </c>
      <c r="J143" s="124" t="str">
        <f t="shared" si="67"/>
        <v>OK</v>
      </c>
      <c r="K143" s="125"/>
      <c r="L143" s="125">
        <f t="shared" si="68"/>
        <v>0</v>
      </c>
      <c r="M143" s="124" t="str">
        <f t="shared" si="69"/>
        <v>OK</v>
      </c>
      <c r="N143" s="125"/>
      <c r="O143" s="125">
        <f t="shared" si="70"/>
        <v>0</v>
      </c>
      <c r="P143" s="124" t="str">
        <f t="shared" si="71"/>
        <v>OK</v>
      </c>
      <c r="Q143" s="125"/>
      <c r="R143" s="125">
        <f t="shared" si="72"/>
        <v>0</v>
      </c>
      <c r="S143" s="124" t="str">
        <f t="shared" si="73"/>
        <v>OK</v>
      </c>
    </row>
    <row r="144" spans="1:19" ht="15" x14ac:dyDescent="0.25">
      <c r="A144" s="243" t="s">
        <v>335</v>
      </c>
      <c r="B144" s="243">
        <v>46</v>
      </c>
      <c r="C144" s="244" t="s">
        <v>328</v>
      </c>
      <c r="D144" s="243" t="s">
        <v>11</v>
      </c>
      <c r="E144" s="245">
        <v>1.56</v>
      </c>
      <c r="F144" s="246">
        <v>74785</v>
      </c>
      <c r="G144" s="236">
        <f t="shared" si="66"/>
        <v>116665</v>
      </c>
      <c r="H144" s="125">
        <v>74785</v>
      </c>
      <c r="I144" s="125">
        <f t="shared" si="65"/>
        <v>116665</v>
      </c>
      <c r="J144" s="124" t="str">
        <f t="shared" si="67"/>
        <v>OK</v>
      </c>
      <c r="K144" s="125"/>
      <c r="L144" s="125">
        <f t="shared" si="68"/>
        <v>0</v>
      </c>
      <c r="M144" s="124" t="str">
        <f t="shared" si="69"/>
        <v>OK</v>
      </c>
      <c r="N144" s="125"/>
      <c r="O144" s="125">
        <f t="shared" si="70"/>
        <v>0</v>
      </c>
      <c r="P144" s="124" t="str">
        <f t="shared" si="71"/>
        <v>OK</v>
      </c>
      <c r="Q144" s="125"/>
      <c r="R144" s="125">
        <f t="shared" si="72"/>
        <v>0</v>
      </c>
      <c r="S144" s="124" t="str">
        <f t="shared" si="73"/>
        <v>OK</v>
      </c>
    </row>
    <row r="145" spans="1:19" ht="15" x14ac:dyDescent="0.25">
      <c r="A145" s="243" t="s">
        <v>336</v>
      </c>
      <c r="B145" s="243">
        <v>49</v>
      </c>
      <c r="C145" s="244" t="s">
        <v>337</v>
      </c>
      <c r="D145" s="243" t="s">
        <v>11</v>
      </c>
      <c r="E145" s="245">
        <v>2.5499999999999998</v>
      </c>
      <c r="F145" s="246">
        <v>826779</v>
      </c>
      <c r="G145" s="236">
        <f t="shared" si="66"/>
        <v>2108286</v>
      </c>
      <c r="H145" s="125">
        <v>826779</v>
      </c>
      <c r="I145" s="125">
        <f t="shared" si="65"/>
        <v>2108286</v>
      </c>
      <c r="J145" s="124" t="str">
        <f t="shared" si="67"/>
        <v>OK</v>
      </c>
      <c r="K145" s="125"/>
      <c r="L145" s="125">
        <f t="shared" si="68"/>
        <v>0</v>
      </c>
      <c r="M145" s="124" t="str">
        <f t="shared" si="69"/>
        <v>OK</v>
      </c>
      <c r="N145" s="125"/>
      <c r="O145" s="125">
        <f t="shared" si="70"/>
        <v>0</v>
      </c>
      <c r="P145" s="124" t="str">
        <f t="shared" si="71"/>
        <v>OK</v>
      </c>
      <c r="Q145" s="125"/>
      <c r="R145" s="125">
        <f t="shared" si="72"/>
        <v>0</v>
      </c>
      <c r="S145" s="124" t="str">
        <f t="shared" si="73"/>
        <v>OK</v>
      </c>
    </row>
    <row r="146" spans="1:19" ht="25.5" x14ac:dyDescent="0.25">
      <c r="A146" s="243" t="s">
        <v>338</v>
      </c>
      <c r="B146" s="243">
        <v>110</v>
      </c>
      <c r="C146" s="244" t="s">
        <v>339</v>
      </c>
      <c r="D146" s="243" t="s">
        <v>11</v>
      </c>
      <c r="E146" s="245">
        <v>0.28999999999999998</v>
      </c>
      <c r="F146" s="246">
        <v>743157</v>
      </c>
      <c r="G146" s="236">
        <f t="shared" si="66"/>
        <v>215516</v>
      </c>
      <c r="H146" s="125">
        <v>743157</v>
      </c>
      <c r="I146" s="125">
        <f t="shared" si="65"/>
        <v>215516</v>
      </c>
      <c r="J146" s="124" t="str">
        <f t="shared" si="67"/>
        <v>OK</v>
      </c>
      <c r="K146" s="125"/>
      <c r="L146" s="125">
        <f t="shared" si="68"/>
        <v>0</v>
      </c>
      <c r="M146" s="124" t="str">
        <f t="shared" si="69"/>
        <v>OK</v>
      </c>
      <c r="N146" s="125"/>
      <c r="O146" s="125">
        <f t="shared" si="70"/>
        <v>0</v>
      </c>
      <c r="P146" s="124" t="str">
        <f t="shared" si="71"/>
        <v>OK</v>
      </c>
      <c r="Q146" s="125"/>
      <c r="R146" s="125">
        <f t="shared" si="72"/>
        <v>0</v>
      </c>
      <c r="S146" s="124" t="str">
        <f t="shared" si="73"/>
        <v>OK</v>
      </c>
    </row>
    <row r="147" spans="1:19" ht="25.5" x14ac:dyDescent="0.25">
      <c r="A147" s="243" t="s">
        <v>340</v>
      </c>
      <c r="B147" s="243">
        <v>111</v>
      </c>
      <c r="C147" s="244" t="s">
        <v>341</v>
      </c>
      <c r="D147" s="243" t="s">
        <v>76</v>
      </c>
      <c r="E147" s="245">
        <v>328.84</v>
      </c>
      <c r="F147" s="246">
        <v>4946</v>
      </c>
      <c r="G147" s="236">
        <f t="shared" si="66"/>
        <v>1626443</v>
      </c>
      <c r="H147" s="125">
        <v>4946</v>
      </c>
      <c r="I147" s="125">
        <f t="shared" si="65"/>
        <v>1626443</v>
      </c>
      <c r="J147" s="124" t="str">
        <f t="shared" si="67"/>
        <v>OK</v>
      </c>
      <c r="K147" s="125"/>
      <c r="L147" s="125">
        <f t="shared" si="68"/>
        <v>0</v>
      </c>
      <c r="M147" s="124" t="str">
        <f t="shared" si="69"/>
        <v>OK</v>
      </c>
      <c r="N147" s="125"/>
      <c r="O147" s="125">
        <f t="shared" si="70"/>
        <v>0</v>
      </c>
      <c r="P147" s="124" t="str">
        <f t="shared" si="71"/>
        <v>OK</v>
      </c>
      <c r="Q147" s="125"/>
      <c r="R147" s="125">
        <f t="shared" si="72"/>
        <v>0</v>
      </c>
      <c r="S147" s="124" t="str">
        <f t="shared" si="73"/>
        <v>OK</v>
      </c>
    </row>
    <row r="148" spans="1:19" ht="15" x14ac:dyDescent="0.25">
      <c r="A148" s="243" t="s">
        <v>342</v>
      </c>
      <c r="B148" s="243">
        <v>112</v>
      </c>
      <c r="C148" s="244" t="s">
        <v>343</v>
      </c>
      <c r="D148" s="243" t="s">
        <v>75</v>
      </c>
      <c r="E148" s="245">
        <v>22.5</v>
      </c>
      <c r="F148" s="246">
        <v>255439</v>
      </c>
      <c r="G148" s="236">
        <f t="shared" si="66"/>
        <v>5747378</v>
      </c>
      <c r="H148" s="125">
        <v>255439</v>
      </c>
      <c r="I148" s="125">
        <f t="shared" si="65"/>
        <v>5747378</v>
      </c>
      <c r="J148" s="124" t="str">
        <f t="shared" si="67"/>
        <v>OK</v>
      </c>
      <c r="K148" s="125"/>
      <c r="L148" s="125">
        <f t="shared" si="68"/>
        <v>0</v>
      </c>
      <c r="M148" s="124" t="str">
        <f t="shared" si="69"/>
        <v>OK</v>
      </c>
      <c r="N148" s="125"/>
      <c r="O148" s="125">
        <f t="shared" si="70"/>
        <v>0</v>
      </c>
      <c r="P148" s="124" t="str">
        <f t="shared" si="71"/>
        <v>OK</v>
      </c>
      <c r="Q148" s="125"/>
      <c r="R148" s="125">
        <f t="shared" si="72"/>
        <v>0</v>
      </c>
      <c r="S148" s="124" t="str">
        <f t="shared" si="73"/>
        <v>OK</v>
      </c>
    </row>
    <row r="149" spans="1:19" ht="15" x14ac:dyDescent="0.25">
      <c r="A149" s="243" t="s">
        <v>344</v>
      </c>
      <c r="B149" s="243"/>
      <c r="C149" s="244" t="s">
        <v>345</v>
      </c>
      <c r="D149" s="243" t="s">
        <v>2</v>
      </c>
      <c r="E149" s="245">
        <v>1</v>
      </c>
      <c r="F149" s="246">
        <v>5300000</v>
      </c>
      <c r="G149" s="236">
        <f t="shared" si="66"/>
        <v>5300000</v>
      </c>
      <c r="H149" s="125">
        <v>5300000</v>
      </c>
      <c r="I149" s="125">
        <f t="shared" si="65"/>
        <v>5300000</v>
      </c>
      <c r="J149" s="124" t="str">
        <f t="shared" si="67"/>
        <v>OK</v>
      </c>
      <c r="K149" s="125"/>
      <c r="L149" s="125">
        <f t="shared" si="68"/>
        <v>0</v>
      </c>
      <c r="M149" s="124" t="str">
        <f t="shared" si="69"/>
        <v>OK</v>
      </c>
      <c r="N149" s="125"/>
      <c r="O149" s="125">
        <f t="shared" si="70"/>
        <v>0</v>
      </c>
      <c r="P149" s="124" t="str">
        <f t="shared" si="71"/>
        <v>OK</v>
      </c>
      <c r="Q149" s="125"/>
      <c r="R149" s="125">
        <f t="shared" si="72"/>
        <v>0</v>
      </c>
      <c r="S149" s="124" t="str">
        <f t="shared" si="73"/>
        <v>OK</v>
      </c>
    </row>
    <row r="150" spans="1:19" ht="15" x14ac:dyDescent="0.25">
      <c r="A150" s="278"/>
      <c r="B150" s="278"/>
      <c r="C150" s="277" t="s">
        <v>130</v>
      </c>
      <c r="D150" s="276"/>
      <c r="E150" s="284"/>
      <c r="F150" s="286"/>
      <c r="G150" s="236"/>
      <c r="H150" s="125"/>
      <c r="I150" s="125"/>
      <c r="J150" s="124"/>
      <c r="K150" s="125"/>
      <c r="L150" s="125"/>
      <c r="M150" s="124"/>
      <c r="N150" s="125"/>
      <c r="O150" s="125"/>
      <c r="P150" s="124"/>
      <c r="Q150" s="125"/>
      <c r="R150" s="125"/>
      <c r="S150" s="124"/>
    </row>
    <row r="151" spans="1:19" ht="15" x14ac:dyDescent="0.25">
      <c r="A151" s="276">
        <v>15</v>
      </c>
      <c r="B151" s="276"/>
      <c r="C151" s="281" t="s">
        <v>346</v>
      </c>
      <c r="D151" s="281"/>
      <c r="E151" s="284"/>
      <c r="F151" s="286"/>
      <c r="G151" s="236"/>
      <c r="H151" s="125"/>
      <c r="I151" s="125"/>
      <c r="J151" s="124"/>
      <c r="K151" s="125"/>
      <c r="L151" s="125"/>
      <c r="M151" s="124"/>
      <c r="N151" s="125"/>
      <c r="O151" s="125"/>
      <c r="P151" s="124"/>
      <c r="Q151" s="125"/>
      <c r="R151" s="125"/>
      <c r="S151" s="124"/>
    </row>
    <row r="152" spans="1:19" ht="15" x14ac:dyDescent="0.25">
      <c r="A152" s="243" t="s">
        <v>347</v>
      </c>
      <c r="B152" s="243">
        <v>60</v>
      </c>
      <c r="C152" s="244" t="s">
        <v>272</v>
      </c>
      <c r="D152" s="243" t="s">
        <v>7</v>
      </c>
      <c r="E152" s="245">
        <v>137.76</v>
      </c>
      <c r="F152" s="246">
        <v>6709</v>
      </c>
      <c r="G152" s="236">
        <f t="shared" si="66"/>
        <v>924232</v>
      </c>
      <c r="H152" s="125">
        <v>6709</v>
      </c>
      <c r="I152" s="125">
        <f t="shared" si="65"/>
        <v>924232</v>
      </c>
      <c r="J152" s="124" t="str">
        <f t="shared" si="67"/>
        <v>OK</v>
      </c>
      <c r="K152" s="125"/>
      <c r="L152" s="125">
        <f t="shared" si="68"/>
        <v>0</v>
      </c>
      <c r="M152" s="124" t="str">
        <f t="shared" si="69"/>
        <v>OK</v>
      </c>
      <c r="N152" s="125"/>
      <c r="O152" s="125">
        <f t="shared" ref="O152:O162" si="74">ROUND($E152*N152,0)</f>
        <v>0</v>
      </c>
      <c r="P152" s="124" t="str">
        <f t="shared" ref="P152:P162" si="75">+IF(N152&lt;=$F152,"OK","NO OK")</f>
        <v>OK</v>
      </c>
      <c r="Q152" s="125"/>
      <c r="R152" s="125">
        <f t="shared" ref="R152:R162" si="76">ROUND($E152*Q152,0)</f>
        <v>0</v>
      </c>
      <c r="S152" s="124" t="str">
        <f t="shared" ref="S152:S162" si="77">+IF(Q152&lt;=$F152,"OK","NO OK")</f>
        <v>OK</v>
      </c>
    </row>
    <row r="153" spans="1:19" ht="15" x14ac:dyDescent="0.25">
      <c r="A153" s="243" t="s">
        <v>348</v>
      </c>
      <c r="B153" s="243">
        <v>90</v>
      </c>
      <c r="C153" s="244" t="s">
        <v>349</v>
      </c>
      <c r="D153" s="243" t="s">
        <v>11</v>
      </c>
      <c r="E153" s="245">
        <v>55.1</v>
      </c>
      <c r="F153" s="246">
        <v>11376</v>
      </c>
      <c r="G153" s="236">
        <f t="shared" si="66"/>
        <v>626818</v>
      </c>
      <c r="H153" s="125">
        <v>11376</v>
      </c>
      <c r="I153" s="125">
        <f t="shared" si="65"/>
        <v>626818</v>
      </c>
      <c r="J153" s="124" t="str">
        <f t="shared" si="67"/>
        <v>OK</v>
      </c>
      <c r="K153" s="125"/>
      <c r="L153" s="125">
        <f t="shared" si="68"/>
        <v>0</v>
      </c>
      <c r="M153" s="124" t="str">
        <f t="shared" si="69"/>
        <v>OK</v>
      </c>
      <c r="N153" s="125"/>
      <c r="O153" s="125">
        <f t="shared" si="74"/>
        <v>0</v>
      </c>
      <c r="P153" s="124" t="str">
        <f t="shared" si="75"/>
        <v>OK</v>
      </c>
      <c r="Q153" s="125"/>
      <c r="R153" s="125">
        <f t="shared" si="76"/>
        <v>0</v>
      </c>
      <c r="S153" s="124" t="str">
        <f t="shared" si="77"/>
        <v>OK</v>
      </c>
    </row>
    <row r="154" spans="1:19" ht="15" x14ac:dyDescent="0.25">
      <c r="A154" s="243" t="s">
        <v>350</v>
      </c>
      <c r="B154" s="243">
        <v>46</v>
      </c>
      <c r="C154" s="244" t="s">
        <v>328</v>
      </c>
      <c r="D154" s="243" t="s">
        <v>11</v>
      </c>
      <c r="E154" s="245">
        <v>27.51</v>
      </c>
      <c r="F154" s="246">
        <v>74785</v>
      </c>
      <c r="G154" s="236">
        <f t="shared" si="66"/>
        <v>2057335</v>
      </c>
      <c r="H154" s="125">
        <v>74785</v>
      </c>
      <c r="I154" s="125">
        <f t="shared" si="65"/>
        <v>2057335</v>
      </c>
      <c r="J154" s="124" t="str">
        <f t="shared" si="67"/>
        <v>OK</v>
      </c>
      <c r="K154" s="125"/>
      <c r="L154" s="125">
        <f t="shared" si="68"/>
        <v>0</v>
      </c>
      <c r="M154" s="124" t="str">
        <f t="shared" si="69"/>
        <v>OK</v>
      </c>
      <c r="N154" s="125"/>
      <c r="O154" s="125">
        <f t="shared" si="74"/>
        <v>0</v>
      </c>
      <c r="P154" s="124" t="str">
        <f t="shared" si="75"/>
        <v>OK</v>
      </c>
      <c r="Q154" s="125"/>
      <c r="R154" s="125">
        <f t="shared" si="76"/>
        <v>0</v>
      </c>
      <c r="S154" s="124" t="str">
        <f t="shared" si="77"/>
        <v>OK</v>
      </c>
    </row>
    <row r="155" spans="1:19" ht="25.5" x14ac:dyDescent="0.25">
      <c r="A155" s="243" t="s">
        <v>351</v>
      </c>
      <c r="B155" s="243">
        <v>76</v>
      </c>
      <c r="C155" s="244" t="s">
        <v>352</v>
      </c>
      <c r="D155" s="243" t="s">
        <v>11</v>
      </c>
      <c r="E155" s="245">
        <v>2.67</v>
      </c>
      <c r="F155" s="246">
        <v>678419</v>
      </c>
      <c r="G155" s="236">
        <f t="shared" si="66"/>
        <v>1811379</v>
      </c>
      <c r="H155" s="125">
        <v>678419</v>
      </c>
      <c r="I155" s="125">
        <f t="shared" si="65"/>
        <v>1811379</v>
      </c>
      <c r="J155" s="124" t="str">
        <f t="shared" si="67"/>
        <v>OK</v>
      </c>
      <c r="K155" s="125"/>
      <c r="L155" s="125">
        <f t="shared" si="68"/>
        <v>0</v>
      </c>
      <c r="M155" s="124" t="str">
        <f t="shared" si="69"/>
        <v>OK</v>
      </c>
      <c r="N155" s="125"/>
      <c r="O155" s="125">
        <f t="shared" si="74"/>
        <v>0</v>
      </c>
      <c r="P155" s="124" t="str">
        <f t="shared" si="75"/>
        <v>OK</v>
      </c>
      <c r="Q155" s="125"/>
      <c r="R155" s="125">
        <f t="shared" si="76"/>
        <v>0</v>
      </c>
      <c r="S155" s="124" t="str">
        <f t="shared" si="77"/>
        <v>OK</v>
      </c>
    </row>
    <row r="156" spans="1:19" ht="25.5" x14ac:dyDescent="0.25">
      <c r="A156" s="243" t="s">
        <v>353</v>
      </c>
      <c r="B156" s="243">
        <v>77</v>
      </c>
      <c r="C156" s="244" t="s">
        <v>354</v>
      </c>
      <c r="D156" s="243" t="s">
        <v>11</v>
      </c>
      <c r="E156" s="245">
        <v>27.55</v>
      </c>
      <c r="F156" s="246">
        <v>678419</v>
      </c>
      <c r="G156" s="236">
        <f t="shared" si="66"/>
        <v>18690443</v>
      </c>
      <c r="H156" s="125">
        <v>678419</v>
      </c>
      <c r="I156" s="125">
        <f t="shared" si="65"/>
        <v>18690443</v>
      </c>
      <c r="J156" s="124" t="str">
        <f t="shared" si="67"/>
        <v>OK</v>
      </c>
      <c r="K156" s="125"/>
      <c r="L156" s="125">
        <f t="shared" si="68"/>
        <v>0</v>
      </c>
      <c r="M156" s="124" t="str">
        <f t="shared" si="69"/>
        <v>OK</v>
      </c>
      <c r="N156" s="125"/>
      <c r="O156" s="125">
        <f t="shared" si="74"/>
        <v>0</v>
      </c>
      <c r="P156" s="124" t="str">
        <f t="shared" si="75"/>
        <v>OK</v>
      </c>
      <c r="Q156" s="125"/>
      <c r="R156" s="125">
        <f t="shared" si="76"/>
        <v>0</v>
      </c>
      <c r="S156" s="124" t="str">
        <f t="shared" si="77"/>
        <v>OK</v>
      </c>
    </row>
    <row r="157" spans="1:19" ht="38.25" x14ac:dyDescent="0.25">
      <c r="A157" s="243" t="s">
        <v>355</v>
      </c>
      <c r="B157" s="243">
        <v>50</v>
      </c>
      <c r="C157" s="244" t="s">
        <v>356</v>
      </c>
      <c r="D157" s="243" t="s">
        <v>75</v>
      </c>
      <c r="E157" s="245">
        <v>23.1</v>
      </c>
      <c r="F157" s="246">
        <v>163787</v>
      </c>
      <c r="G157" s="236">
        <f t="shared" si="66"/>
        <v>3783480</v>
      </c>
      <c r="H157" s="125">
        <v>163787</v>
      </c>
      <c r="I157" s="125">
        <f t="shared" si="65"/>
        <v>3783480</v>
      </c>
      <c r="J157" s="124" t="str">
        <f t="shared" si="67"/>
        <v>OK</v>
      </c>
      <c r="K157" s="125"/>
      <c r="L157" s="125">
        <f t="shared" si="68"/>
        <v>0</v>
      </c>
      <c r="M157" s="124" t="str">
        <f t="shared" si="69"/>
        <v>OK</v>
      </c>
      <c r="N157" s="125"/>
      <c r="O157" s="125">
        <f t="shared" si="74"/>
        <v>0</v>
      </c>
      <c r="P157" s="124" t="str">
        <f t="shared" si="75"/>
        <v>OK</v>
      </c>
      <c r="Q157" s="125"/>
      <c r="R157" s="125">
        <f t="shared" si="76"/>
        <v>0</v>
      </c>
      <c r="S157" s="124" t="str">
        <f t="shared" si="77"/>
        <v>OK</v>
      </c>
    </row>
    <row r="158" spans="1:19" ht="15" x14ac:dyDescent="0.25">
      <c r="A158" s="243" t="s">
        <v>357</v>
      </c>
      <c r="B158" s="243">
        <v>86</v>
      </c>
      <c r="C158" s="244" t="s">
        <v>358</v>
      </c>
      <c r="D158" s="243" t="s">
        <v>76</v>
      </c>
      <c r="E158" s="245">
        <v>888</v>
      </c>
      <c r="F158" s="246">
        <v>4946</v>
      </c>
      <c r="G158" s="236">
        <f t="shared" si="66"/>
        <v>4392048</v>
      </c>
      <c r="H158" s="125">
        <v>4946</v>
      </c>
      <c r="I158" s="125">
        <f t="shared" si="65"/>
        <v>4392048</v>
      </c>
      <c r="J158" s="124" t="str">
        <f t="shared" si="67"/>
        <v>OK</v>
      </c>
      <c r="K158" s="125"/>
      <c r="L158" s="125">
        <f t="shared" si="68"/>
        <v>0</v>
      </c>
      <c r="M158" s="124" t="str">
        <f t="shared" si="69"/>
        <v>OK</v>
      </c>
      <c r="N158" s="125"/>
      <c r="O158" s="125">
        <f t="shared" si="74"/>
        <v>0</v>
      </c>
      <c r="P158" s="124" t="str">
        <f t="shared" si="75"/>
        <v>OK</v>
      </c>
      <c r="Q158" s="125"/>
      <c r="R158" s="125">
        <f t="shared" si="76"/>
        <v>0</v>
      </c>
      <c r="S158" s="124" t="str">
        <f t="shared" si="77"/>
        <v>OK</v>
      </c>
    </row>
    <row r="159" spans="1:19" ht="25.5" x14ac:dyDescent="0.25">
      <c r="A159" s="243" t="s">
        <v>359</v>
      </c>
      <c r="B159" s="243">
        <v>51</v>
      </c>
      <c r="C159" s="244" t="s">
        <v>360</v>
      </c>
      <c r="D159" s="243" t="s">
        <v>7</v>
      </c>
      <c r="E159" s="245">
        <v>6.91</v>
      </c>
      <c r="F159" s="246">
        <v>76996</v>
      </c>
      <c r="G159" s="236">
        <f t="shared" si="66"/>
        <v>532042</v>
      </c>
      <c r="H159" s="125">
        <v>76996</v>
      </c>
      <c r="I159" s="125">
        <f t="shared" si="65"/>
        <v>532042</v>
      </c>
      <c r="J159" s="124" t="str">
        <f t="shared" si="67"/>
        <v>OK</v>
      </c>
      <c r="K159" s="125"/>
      <c r="L159" s="125">
        <f t="shared" si="68"/>
        <v>0</v>
      </c>
      <c r="M159" s="124" t="str">
        <f t="shared" si="69"/>
        <v>OK</v>
      </c>
      <c r="N159" s="125"/>
      <c r="O159" s="125">
        <f t="shared" si="74"/>
        <v>0</v>
      </c>
      <c r="P159" s="124" t="str">
        <f t="shared" si="75"/>
        <v>OK</v>
      </c>
      <c r="Q159" s="125"/>
      <c r="R159" s="125">
        <f t="shared" si="76"/>
        <v>0</v>
      </c>
      <c r="S159" s="124" t="str">
        <f t="shared" si="77"/>
        <v>OK</v>
      </c>
    </row>
    <row r="160" spans="1:19" ht="15" x14ac:dyDescent="0.25">
      <c r="A160" s="243" t="s">
        <v>361</v>
      </c>
      <c r="B160" s="243">
        <v>52</v>
      </c>
      <c r="C160" s="244" t="s">
        <v>362</v>
      </c>
      <c r="D160" s="243" t="s">
        <v>11</v>
      </c>
      <c r="E160" s="245">
        <v>0.65</v>
      </c>
      <c r="F160" s="246">
        <v>721402</v>
      </c>
      <c r="G160" s="236">
        <f t="shared" si="66"/>
        <v>468911</v>
      </c>
      <c r="H160" s="125">
        <v>721402</v>
      </c>
      <c r="I160" s="125">
        <f t="shared" si="65"/>
        <v>468911</v>
      </c>
      <c r="J160" s="124" t="str">
        <f t="shared" si="67"/>
        <v>OK</v>
      </c>
      <c r="K160" s="125"/>
      <c r="L160" s="125">
        <f t="shared" si="68"/>
        <v>0</v>
      </c>
      <c r="M160" s="124" t="str">
        <f t="shared" si="69"/>
        <v>OK</v>
      </c>
      <c r="N160" s="125"/>
      <c r="O160" s="125">
        <f t="shared" si="74"/>
        <v>0</v>
      </c>
      <c r="P160" s="124" t="str">
        <f t="shared" si="75"/>
        <v>OK</v>
      </c>
      <c r="Q160" s="125"/>
      <c r="R160" s="125">
        <f t="shared" si="76"/>
        <v>0</v>
      </c>
      <c r="S160" s="124" t="str">
        <f t="shared" si="77"/>
        <v>OK</v>
      </c>
    </row>
    <row r="161" spans="1:19" ht="15" x14ac:dyDescent="0.25">
      <c r="A161" s="243" t="s">
        <v>363</v>
      </c>
      <c r="B161" s="243"/>
      <c r="C161" s="244" t="s">
        <v>364</v>
      </c>
      <c r="D161" s="243" t="s">
        <v>2</v>
      </c>
      <c r="E161" s="245">
        <v>36</v>
      </c>
      <c r="F161" s="246">
        <v>187851</v>
      </c>
      <c r="G161" s="236">
        <f t="shared" si="66"/>
        <v>6762636</v>
      </c>
      <c r="H161" s="125">
        <v>187851</v>
      </c>
      <c r="I161" s="125">
        <f t="shared" si="65"/>
        <v>6762636</v>
      </c>
      <c r="J161" s="124" t="str">
        <f t="shared" si="67"/>
        <v>OK</v>
      </c>
      <c r="K161" s="125"/>
      <c r="L161" s="125">
        <f t="shared" si="68"/>
        <v>0</v>
      </c>
      <c r="M161" s="124" t="str">
        <f t="shared" si="69"/>
        <v>OK</v>
      </c>
      <c r="N161" s="125"/>
      <c r="O161" s="125">
        <f t="shared" si="74"/>
        <v>0</v>
      </c>
      <c r="P161" s="124" t="str">
        <f t="shared" si="75"/>
        <v>OK</v>
      </c>
      <c r="Q161" s="125"/>
      <c r="R161" s="125">
        <f t="shared" si="76"/>
        <v>0</v>
      </c>
      <c r="S161" s="124" t="str">
        <f t="shared" si="77"/>
        <v>OK</v>
      </c>
    </row>
    <row r="162" spans="1:19" ht="25.5" x14ac:dyDescent="0.25">
      <c r="A162" s="243" t="s">
        <v>365</v>
      </c>
      <c r="B162" s="243">
        <v>6</v>
      </c>
      <c r="C162" s="244" t="s">
        <v>129</v>
      </c>
      <c r="D162" s="243" t="s">
        <v>11</v>
      </c>
      <c r="E162" s="245">
        <v>71.64</v>
      </c>
      <c r="F162" s="246">
        <v>24780</v>
      </c>
      <c r="G162" s="236">
        <f t="shared" si="66"/>
        <v>1775239</v>
      </c>
      <c r="H162" s="125">
        <v>24780</v>
      </c>
      <c r="I162" s="125">
        <f t="shared" si="65"/>
        <v>1775239</v>
      </c>
      <c r="J162" s="124" t="str">
        <f t="shared" si="67"/>
        <v>OK</v>
      </c>
      <c r="K162" s="125"/>
      <c r="L162" s="125">
        <f t="shared" si="68"/>
        <v>0</v>
      </c>
      <c r="M162" s="124" t="str">
        <f t="shared" si="69"/>
        <v>OK</v>
      </c>
      <c r="N162" s="125"/>
      <c r="O162" s="125">
        <f t="shared" si="74"/>
        <v>0</v>
      </c>
      <c r="P162" s="124" t="str">
        <f t="shared" si="75"/>
        <v>OK</v>
      </c>
      <c r="Q162" s="125"/>
      <c r="R162" s="125">
        <f t="shared" si="76"/>
        <v>0</v>
      </c>
      <c r="S162" s="124" t="str">
        <f t="shared" si="77"/>
        <v>OK</v>
      </c>
    </row>
    <row r="163" spans="1:19" ht="15" x14ac:dyDescent="0.25">
      <c r="A163" s="278"/>
      <c r="B163" s="278"/>
      <c r="C163" s="277" t="s">
        <v>130</v>
      </c>
      <c r="D163" s="276"/>
      <c r="E163" s="284"/>
      <c r="F163" s="286"/>
      <c r="G163" s="236"/>
      <c r="H163" s="125"/>
      <c r="I163" s="125"/>
      <c r="J163" s="124"/>
      <c r="K163" s="125"/>
      <c r="L163" s="125"/>
      <c r="M163" s="124"/>
      <c r="N163" s="125"/>
      <c r="O163" s="125"/>
      <c r="P163" s="124"/>
      <c r="Q163" s="125"/>
      <c r="R163" s="125"/>
      <c r="S163" s="124"/>
    </row>
    <row r="164" spans="1:19" ht="15" x14ac:dyDescent="0.25">
      <c r="A164" s="287" t="s">
        <v>366</v>
      </c>
      <c r="B164" s="287"/>
      <c r="C164" s="288" t="s">
        <v>367</v>
      </c>
      <c r="D164" s="288"/>
      <c r="E164" s="289"/>
      <c r="F164" s="290"/>
      <c r="G164" s="236"/>
      <c r="H164" s="125"/>
      <c r="I164" s="125"/>
      <c r="J164" s="124"/>
      <c r="K164" s="125"/>
      <c r="L164" s="125"/>
      <c r="M164" s="124"/>
      <c r="N164" s="125"/>
      <c r="O164" s="125"/>
      <c r="P164" s="124"/>
      <c r="Q164" s="125"/>
      <c r="R164" s="125"/>
      <c r="S164" s="124"/>
    </row>
    <row r="165" spans="1:19" ht="15" x14ac:dyDescent="0.25">
      <c r="A165" s="291">
        <v>16</v>
      </c>
      <c r="B165" s="291"/>
      <c r="C165" s="292" t="s">
        <v>368</v>
      </c>
      <c r="D165" s="292"/>
      <c r="E165" s="293"/>
      <c r="F165" s="294"/>
      <c r="G165" s="236"/>
      <c r="H165" s="125"/>
      <c r="I165" s="125"/>
      <c r="J165" s="124"/>
      <c r="K165" s="125"/>
      <c r="L165" s="125"/>
      <c r="M165" s="124"/>
      <c r="N165" s="125"/>
      <c r="O165" s="125"/>
      <c r="P165" s="124"/>
      <c r="Q165" s="125"/>
      <c r="R165" s="125"/>
      <c r="S165" s="124"/>
    </row>
    <row r="166" spans="1:19" ht="15" x14ac:dyDescent="0.25">
      <c r="A166" s="243" t="s">
        <v>369</v>
      </c>
      <c r="B166" s="243">
        <v>60</v>
      </c>
      <c r="C166" s="244" t="s">
        <v>272</v>
      </c>
      <c r="D166" s="243" t="s">
        <v>7</v>
      </c>
      <c r="E166" s="245">
        <v>42.44</v>
      </c>
      <c r="F166" s="246">
        <v>6709</v>
      </c>
      <c r="G166" s="236">
        <f t="shared" si="66"/>
        <v>284730</v>
      </c>
      <c r="H166" s="125">
        <v>6709</v>
      </c>
      <c r="I166" s="125">
        <f t="shared" si="65"/>
        <v>284730</v>
      </c>
      <c r="J166" s="124" t="str">
        <f t="shared" si="67"/>
        <v>OK</v>
      </c>
      <c r="K166" s="125"/>
      <c r="L166" s="125">
        <f t="shared" si="68"/>
        <v>0</v>
      </c>
      <c r="M166" s="124" t="str">
        <f t="shared" si="69"/>
        <v>OK</v>
      </c>
      <c r="N166" s="125"/>
      <c r="O166" s="125">
        <f t="shared" ref="O166:O172" si="78">ROUND($E166*N166,0)</f>
        <v>0</v>
      </c>
      <c r="P166" s="124" t="str">
        <f t="shared" ref="P166:P172" si="79">+IF(N166&lt;=$F166,"OK","NO OK")</f>
        <v>OK</v>
      </c>
      <c r="Q166" s="125"/>
      <c r="R166" s="125">
        <f t="shared" ref="R166:R172" si="80">ROUND($E166*Q166,0)</f>
        <v>0</v>
      </c>
      <c r="S166" s="124" t="str">
        <f t="shared" ref="S166:S172" si="81">+IF(Q166&lt;=$F166,"OK","NO OK")</f>
        <v>OK</v>
      </c>
    </row>
    <row r="167" spans="1:19" ht="15" x14ac:dyDescent="0.25">
      <c r="A167" s="243" t="s">
        <v>370</v>
      </c>
      <c r="B167" s="243">
        <v>78</v>
      </c>
      <c r="C167" s="244" t="s">
        <v>371</v>
      </c>
      <c r="D167" s="243" t="s">
        <v>11</v>
      </c>
      <c r="E167" s="245">
        <v>3.26</v>
      </c>
      <c r="F167" s="246">
        <v>678419</v>
      </c>
      <c r="G167" s="236">
        <f t="shared" si="66"/>
        <v>2211646</v>
      </c>
      <c r="H167" s="125">
        <v>678419</v>
      </c>
      <c r="I167" s="125">
        <f t="shared" si="65"/>
        <v>2211646</v>
      </c>
      <c r="J167" s="124" t="str">
        <f t="shared" si="67"/>
        <v>OK</v>
      </c>
      <c r="K167" s="125"/>
      <c r="L167" s="125">
        <f t="shared" si="68"/>
        <v>0</v>
      </c>
      <c r="M167" s="124" t="str">
        <f t="shared" si="69"/>
        <v>OK</v>
      </c>
      <c r="N167" s="125"/>
      <c r="O167" s="125">
        <f t="shared" si="78"/>
        <v>0</v>
      </c>
      <c r="P167" s="124" t="str">
        <f t="shared" si="79"/>
        <v>OK</v>
      </c>
      <c r="Q167" s="125"/>
      <c r="R167" s="125">
        <f t="shared" si="80"/>
        <v>0</v>
      </c>
      <c r="S167" s="124" t="str">
        <f t="shared" si="81"/>
        <v>OK</v>
      </c>
    </row>
    <row r="168" spans="1:19" ht="15" x14ac:dyDescent="0.25">
      <c r="A168" s="243" t="s">
        <v>372</v>
      </c>
      <c r="B168" s="243">
        <v>90</v>
      </c>
      <c r="C168" s="244" t="s">
        <v>316</v>
      </c>
      <c r="D168" s="243" t="s">
        <v>11</v>
      </c>
      <c r="E168" s="245">
        <v>4.16</v>
      </c>
      <c r="F168" s="246">
        <v>11376</v>
      </c>
      <c r="G168" s="236">
        <f t="shared" si="66"/>
        <v>47324</v>
      </c>
      <c r="H168" s="125">
        <v>11376</v>
      </c>
      <c r="I168" s="125">
        <f t="shared" si="65"/>
        <v>47324</v>
      </c>
      <c r="J168" s="124" t="str">
        <f t="shared" si="67"/>
        <v>OK</v>
      </c>
      <c r="K168" s="125"/>
      <c r="L168" s="125">
        <f t="shared" si="68"/>
        <v>0</v>
      </c>
      <c r="M168" s="124" t="str">
        <f t="shared" si="69"/>
        <v>OK</v>
      </c>
      <c r="N168" s="125"/>
      <c r="O168" s="125">
        <f t="shared" si="78"/>
        <v>0</v>
      </c>
      <c r="P168" s="124" t="str">
        <f t="shared" si="79"/>
        <v>OK</v>
      </c>
      <c r="Q168" s="125"/>
      <c r="R168" s="125">
        <f t="shared" si="80"/>
        <v>0</v>
      </c>
      <c r="S168" s="124" t="str">
        <f t="shared" si="81"/>
        <v>OK</v>
      </c>
    </row>
    <row r="169" spans="1:19" ht="15" x14ac:dyDescent="0.25">
      <c r="A169" s="243" t="s">
        <v>373</v>
      </c>
      <c r="B169" s="243">
        <v>40</v>
      </c>
      <c r="C169" s="244" t="s">
        <v>285</v>
      </c>
      <c r="D169" s="243" t="s">
        <v>7</v>
      </c>
      <c r="E169" s="245">
        <v>9.24</v>
      </c>
      <c r="F169" s="246">
        <v>30113</v>
      </c>
      <c r="G169" s="236">
        <f t="shared" si="66"/>
        <v>278244</v>
      </c>
      <c r="H169" s="125">
        <v>30113</v>
      </c>
      <c r="I169" s="125">
        <f t="shared" si="65"/>
        <v>278244</v>
      </c>
      <c r="J169" s="124" t="str">
        <f t="shared" si="67"/>
        <v>OK</v>
      </c>
      <c r="K169" s="125"/>
      <c r="L169" s="125">
        <f t="shared" si="68"/>
        <v>0</v>
      </c>
      <c r="M169" s="124" t="str">
        <f t="shared" si="69"/>
        <v>OK</v>
      </c>
      <c r="N169" s="125"/>
      <c r="O169" s="125">
        <f t="shared" si="78"/>
        <v>0</v>
      </c>
      <c r="P169" s="124" t="str">
        <f t="shared" si="79"/>
        <v>OK</v>
      </c>
      <c r="Q169" s="125"/>
      <c r="R169" s="125">
        <f t="shared" si="80"/>
        <v>0</v>
      </c>
      <c r="S169" s="124" t="str">
        <f t="shared" si="81"/>
        <v>OK</v>
      </c>
    </row>
    <row r="170" spans="1:19" ht="15" x14ac:dyDescent="0.25">
      <c r="A170" s="243" t="s">
        <v>374</v>
      </c>
      <c r="B170" s="243">
        <v>87</v>
      </c>
      <c r="C170" s="244" t="s">
        <v>375</v>
      </c>
      <c r="D170" s="243" t="s">
        <v>76</v>
      </c>
      <c r="E170" s="245">
        <v>205.94</v>
      </c>
      <c r="F170" s="246">
        <v>4946</v>
      </c>
      <c r="G170" s="236">
        <f t="shared" si="66"/>
        <v>1018579</v>
      </c>
      <c r="H170" s="125">
        <v>4946</v>
      </c>
      <c r="I170" s="125">
        <f t="shared" si="65"/>
        <v>1018579</v>
      </c>
      <c r="J170" s="124" t="str">
        <f t="shared" si="67"/>
        <v>OK</v>
      </c>
      <c r="K170" s="125"/>
      <c r="L170" s="125">
        <f t="shared" si="68"/>
        <v>0</v>
      </c>
      <c r="M170" s="124" t="str">
        <f t="shared" si="69"/>
        <v>OK</v>
      </c>
      <c r="N170" s="125"/>
      <c r="O170" s="125">
        <f t="shared" si="78"/>
        <v>0</v>
      </c>
      <c r="P170" s="124" t="str">
        <f t="shared" si="79"/>
        <v>OK</v>
      </c>
      <c r="Q170" s="125"/>
      <c r="R170" s="125">
        <f t="shared" si="80"/>
        <v>0</v>
      </c>
      <c r="S170" s="124" t="str">
        <f t="shared" si="81"/>
        <v>OK</v>
      </c>
    </row>
    <row r="171" spans="1:19" ht="25.5" x14ac:dyDescent="0.25">
      <c r="A171" s="243" t="s">
        <v>376</v>
      </c>
      <c r="B171" s="243">
        <v>79</v>
      </c>
      <c r="C171" s="244" t="s">
        <v>377</v>
      </c>
      <c r="D171" s="243" t="s">
        <v>11</v>
      </c>
      <c r="E171" s="245">
        <v>8.49</v>
      </c>
      <c r="F171" s="246">
        <v>706597</v>
      </c>
      <c r="G171" s="236">
        <f t="shared" si="66"/>
        <v>5999009</v>
      </c>
      <c r="H171" s="125">
        <v>706597</v>
      </c>
      <c r="I171" s="125">
        <f t="shared" si="65"/>
        <v>5999009</v>
      </c>
      <c r="J171" s="124" t="str">
        <f t="shared" si="67"/>
        <v>OK</v>
      </c>
      <c r="K171" s="125"/>
      <c r="L171" s="125">
        <f t="shared" si="68"/>
        <v>0</v>
      </c>
      <c r="M171" s="124" t="str">
        <f t="shared" si="69"/>
        <v>OK</v>
      </c>
      <c r="N171" s="125"/>
      <c r="O171" s="125">
        <f t="shared" si="78"/>
        <v>0</v>
      </c>
      <c r="P171" s="124" t="str">
        <f t="shared" si="79"/>
        <v>OK</v>
      </c>
      <c r="Q171" s="125"/>
      <c r="R171" s="125">
        <f t="shared" si="80"/>
        <v>0</v>
      </c>
      <c r="S171" s="124" t="str">
        <f t="shared" si="81"/>
        <v>OK</v>
      </c>
    </row>
    <row r="172" spans="1:19" ht="38.25" x14ac:dyDescent="0.25">
      <c r="A172" s="243" t="s">
        <v>378</v>
      </c>
      <c r="B172" s="243">
        <v>50</v>
      </c>
      <c r="C172" s="244" t="s">
        <v>356</v>
      </c>
      <c r="D172" s="243" t="s">
        <v>75</v>
      </c>
      <c r="E172" s="245">
        <v>6</v>
      </c>
      <c r="F172" s="246">
        <v>163787</v>
      </c>
      <c r="G172" s="236">
        <f t="shared" si="66"/>
        <v>982722</v>
      </c>
      <c r="H172" s="125">
        <v>163787</v>
      </c>
      <c r="I172" s="125">
        <f t="shared" si="65"/>
        <v>982722</v>
      </c>
      <c r="J172" s="124" t="str">
        <f t="shared" si="67"/>
        <v>OK</v>
      </c>
      <c r="K172" s="125"/>
      <c r="L172" s="125">
        <f t="shared" si="68"/>
        <v>0</v>
      </c>
      <c r="M172" s="124" t="str">
        <f t="shared" si="69"/>
        <v>OK</v>
      </c>
      <c r="N172" s="125"/>
      <c r="O172" s="125">
        <f t="shared" si="78"/>
        <v>0</v>
      </c>
      <c r="P172" s="124" t="str">
        <f t="shared" si="79"/>
        <v>OK</v>
      </c>
      <c r="Q172" s="125"/>
      <c r="R172" s="125">
        <f t="shared" si="80"/>
        <v>0</v>
      </c>
      <c r="S172" s="124" t="str">
        <f t="shared" si="81"/>
        <v>OK</v>
      </c>
    </row>
    <row r="173" spans="1:19" ht="15" x14ac:dyDescent="0.25">
      <c r="A173" s="295"/>
      <c r="B173" s="295"/>
      <c r="C173" s="296" t="s">
        <v>130</v>
      </c>
      <c r="D173" s="295"/>
      <c r="E173" s="297"/>
      <c r="F173" s="298"/>
      <c r="G173" s="236"/>
      <c r="H173" s="125"/>
      <c r="I173" s="125"/>
      <c r="J173" s="124"/>
      <c r="K173" s="125"/>
      <c r="L173" s="125"/>
      <c r="M173" s="124"/>
      <c r="N173" s="125"/>
      <c r="O173" s="125"/>
      <c r="P173" s="124"/>
      <c r="Q173" s="125"/>
      <c r="R173" s="125"/>
      <c r="S173" s="124"/>
    </row>
    <row r="174" spans="1:19" ht="15" x14ac:dyDescent="0.25">
      <c r="A174" s="291" t="s">
        <v>379</v>
      </c>
      <c r="B174" s="291"/>
      <c r="C174" s="296" t="s">
        <v>380</v>
      </c>
      <c r="D174" s="291"/>
      <c r="E174" s="299"/>
      <c r="F174" s="294"/>
      <c r="G174" s="236"/>
      <c r="H174" s="125"/>
      <c r="I174" s="125"/>
      <c r="J174" s="124"/>
      <c r="K174" s="125"/>
      <c r="L174" s="125"/>
      <c r="M174" s="124"/>
      <c r="N174" s="125"/>
      <c r="O174" s="125"/>
      <c r="P174" s="124"/>
      <c r="Q174" s="125"/>
      <c r="R174" s="125"/>
      <c r="S174" s="124"/>
    </row>
    <row r="175" spans="1:19" ht="25.5" x14ac:dyDescent="0.25">
      <c r="A175" s="300" t="s">
        <v>381</v>
      </c>
      <c r="B175" s="300">
        <v>53</v>
      </c>
      <c r="C175" s="301" t="s">
        <v>382</v>
      </c>
      <c r="D175" s="300" t="s">
        <v>75</v>
      </c>
      <c r="E175" s="245">
        <v>176.7</v>
      </c>
      <c r="F175" s="246">
        <v>7530</v>
      </c>
      <c r="G175" s="236">
        <f t="shared" si="66"/>
        <v>1330551</v>
      </c>
      <c r="H175" s="125">
        <v>7530</v>
      </c>
      <c r="I175" s="125">
        <f t="shared" si="65"/>
        <v>1330551</v>
      </c>
      <c r="J175" s="124" t="str">
        <f t="shared" si="67"/>
        <v>OK</v>
      </c>
      <c r="K175" s="125"/>
      <c r="L175" s="125">
        <f t="shared" si="68"/>
        <v>0</v>
      </c>
      <c r="M175" s="124" t="str">
        <f t="shared" si="69"/>
        <v>OK</v>
      </c>
      <c r="N175" s="125"/>
      <c r="O175" s="125">
        <f t="shared" ref="O175:O182" si="82">ROUND($E175*N175,0)</f>
        <v>0</v>
      </c>
      <c r="P175" s="124" t="str">
        <f t="shared" ref="P175:P182" si="83">+IF(N175&lt;=$F175,"OK","NO OK")</f>
        <v>OK</v>
      </c>
      <c r="Q175" s="125"/>
      <c r="R175" s="125">
        <f t="shared" ref="R175:R182" si="84">ROUND($E175*Q175,0)</f>
        <v>0</v>
      </c>
      <c r="S175" s="124" t="str">
        <f t="shared" ref="S175:S182" si="85">+IF(Q175&lt;=$F175,"OK","NO OK")</f>
        <v>OK</v>
      </c>
    </row>
    <row r="176" spans="1:19" ht="25.5" x14ac:dyDescent="0.25">
      <c r="A176" s="243" t="s">
        <v>383</v>
      </c>
      <c r="B176" s="243">
        <v>54</v>
      </c>
      <c r="C176" s="244" t="s">
        <v>384</v>
      </c>
      <c r="D176" s="243" t="s">
        <v>7</v>
      </c>
      <c r="E176" s="245">
        <v>641.05999999999995</v>
      </c>
      <c r="F176" s="246">
        <v>44409</v>
      </c>
      <c r="G176" s="236">
        <f t="shared" si="66"/>
        <v>28468834</v>
      </c>
      <c r="H176" s="125">
        <v>44409</v>
      </c>
      <c r="I176" s="125">
        <f t="shared" si="65"/>
        <v>28468834</v>
      </c>
      <c r="J176" s="124" t="str">
        <f t="shared" si="67"/>
        <v>OK</v>
      </c>
      <c r="K176" s="125"/>
      <c r="L176" s="125">
        <f t="shared" si="68"/>
        <v>0</v>
      </c>
      <c r="M176" s="124" t="str">
        <f t="shared" si="69"/>
        <v>OK</v>
      </c>
      <c r="N176" s="125"/>
      <c r="O176" s="125">
        <f t="shared" si="82"/>
        <v>0</v>
      </c>
      <c r="P176" s="124" t="str">
        <f t="shared" si="83"/>
        <v>OK</v>
      </c>
      <c r="Q176" s="125"/>
      <c r="R176" s="125">
        <f t="shared" si="84"/>
        <v>0</v>
      </c>
      <c r="S176" s="124" t="str">
        <f t="shared" si="85"/>
        <v>OK</v>
      </c>
    </row>
    <row r="177" spans="1:19" ht="15" x14ac:dyDescent="0.25">
      <c r="A177" s="243" t="s">
        <v>385</v>
      </c>
      <c r="B177" s="243">
        <v>55</v>
      </c>
      <c r="C177" s="244" t="s">
        <v>386</v>
      </c>
      <c r="D177" s="243" t="s">
        <v>11</v>
      </c>
      <c r="E177" s="245">
        <v>96.16</v>
      </c>
      <c r="F177" s="246">
        <v>61009</v>
      </c>
      <c r="G177" s="236">
        <f t="shared" si="66"/>
        <v>5866625</v>
      </c>
      <c r="H177" s="125">
        <v>61009</v>
      </c>
      <c r="I177" s="125">
        <f t="shared" si="65"/>
        <v>5866625</v>
      </c>
      <c r="J177" s="124" t="str">
        <f t="shared" si="67"/>
        <v>OK</v>
      </c>
      <c r="K177" s="125"/>
      <c r="L177" s="125">
        <f t="shared" si="68"/>
        <v>0</v>
      </c>
      <c r="M177" s="124" t="str">
        <f t="shared" si="69"/>
        <v>OK</v>
      </c>
      <c r="N177" s="125"/>
      <c r="O177" s="125">
        <f t="shared" si="82"/>
        <v>0</v>
      </c>
      <c r="P177" s="124" t="str">
        <f t="shared" si="83"/>
        <v>OK</v>
      </c>
      <c r="Q177" s="125"/>
      <c r="R177" s="125">
        <f t="shared" si="84"/>
        <v>0</v>
      </c>
      <c r="S177" s="124" t="str">
        <f t="shared" si="85"/>
        <v>OK</v>
      </c>
    </row>
    <row r="178" spans="1:19" ht="25.5" x14ac:dyDescent="0.25">
      <c r="A178" s="243" t="s">
        <v>387</v>
      </c>
      <c r="B178" s="243">
        <v>108</v>
      </c>
      <c r="C178" s="244" t="s">
        <v>388</v>
      </c>
      <c r="D178" s="243" t="s">
        <v>75</v>
      </c>
      <c r="E178" s="245">
        <v>176.7</v>
      </c>
      <c r="F178" s="246">
        <v>123711</v>
      </c>
      <c r="G178" s="236">
        <f t="shared" si="66"/>
        <v>21859734</v>
      </c>
      <c r="H178" s="125">
        <v>123711</v>
      </c>
      <c r="I178" s="125">
        <f t="shared" si="65"/>
        <v>21859734</v>
      </c>
      <c r="J178" s="124" t="str">
        <f t="shared" si="67"/>
        <v>OK</v>
      </c>
      <c r="K178" s="125"/>
      <c r="L178" s="125">
        <f t="shared" si="68"/>
        <v>0</v>
      </c>
      <c r="M178" s="124" t="str">
        <f t="shared" si="69"/>
        <v>OK</v>
      </c>
      <c r="N178" s="125"/>
      <c r="O178" s="125">
        <f t="shared" si="82"/>
        <v>0</v>
      </c>
      <c r="P178" s="124" t="str">
        <f t="shared" si="83"/>
        <v>OK</v>
      </c>
      <c r="Q178" s="125"/>
      <c r="R178" s="125">
        <f t="shared" si="84"/>
        <v>0</v>
      </c>
      <c r="S178" s="124" t="str">
        <f t="shared" si="85"/>
        <v>OK</v>
      </c>
    </row>
    <row r="179" spans="1:19" ht="25.5" x14ac:dyDescent="0.25">
      <c r="A179" s="243" t="s">
        <v>389</v>
      </c>
      <c r="B179" s="243">
        <v>81</v>
      </c>
      <c r="C179" s="244" t="s">
        <v>390</v>
      </c>
      <c r="D179" s="243" t="s">
        <v>11</v>
      </c>
      <c r="E179" s="245">
        <v>64.11</v>
      </c>
      <c r="F179" s="246">
        <v>706852</v>
      </c>
      <c r="G179" s="236">
        <f t="shared" si="66"/>
        <v>45316282</v>
      </c>
      <c r="H179" s="125">
        <v>706852</v>
      </c>
      <c r="I179" s="125">
        <f t="shared" si="65"/>
        <v>45316282</v>
      </c>
      <c r="J179" s="124" t="str">
        <f t="shared" si="67"/>
        <v>OK</v>
      </c>
      <c r="K179" s="125"/>
      <c r="L179" s="125">
        <f t="shared" si="68"/>
        <v>0</v>
      </c>
      <c r="M179" s="124" t="str">
        <f t="shared" si="69"/>
        <v>OK</v>
      </c>
      <c r="N179" s="125"/>
      <c r="O179" s="125">
        <f t="shared" si="82"/>
        <v>0</v>
      </c>
      <c r="P179" s="124" t="str">
        <f t="shared" si="83"/>
        <v>OK</v>
      </c>
      <c r="Q179" s="125"/>
      <c r="R179" s="125">
        <f t="shared" si="84"/>
        <v>0</v>
      </c>
      <c r="S179" s="124" t="str">
        <f t="shared" si="85"/>
        <v>OK</v>
      </c>
    </row>
    <row r="180" spans="1:19" ht="15" x14ac:dyDescent="0.25">
      <c r="A180" s="243" t="s">
        <v>391</v>
      </c>
      <c r="B180" s="243">
        <v>56</v>
      </c>
      <c r="C180" s="244" t="s">
        <v>310</v>
      </c>
      <c r="D180" s="243" t="s">
        <v>7</v>
      </c>
      <c r="E180" s="245">
        <v>641.07000000000005</v>
      </c>
      <c r="F180" s="246">
        <v>8043</v>
      </c>
      <c r="G180" s="236">
        <f t="shared" si="66"/>
        <v>5156126</v>
      </c>
      <c r="H180" s="125">
        <v>8043</v>
      </c>
      <c r="I180" s="125">
        <f t="shared" si="65"/>
        <v>5156126</v>
      </c>
      <c r="J180" s="124" t="str">
        <f t="shared" si="67"/>
        <v>OK</v>
      </c>
      <c r="K180" s="125"/>
      <c r="L180" s="125">
        <f t="shared" si="68"/>
        <v>0</v>
      </c>
      <c r="M180" s="124" t="str">
        <f t="shared" si="69"/>
        <v>OK</v>
      </c>
      <c r="N180" s="125"/>
      <c r="O180" s="125">
        <f t="shared" si="82"/>
        <v>0</v>
      </c>
      <c r="P180" s="124" t="str">
        <f t="shared" si="83"/>
        <v>OK</v>
      </c>
      <c r="Q180" s="125"/>
      <c r="R180" s="125">
        <f t="shared" si="84"/>
        <v>0</v>
      </c>
      <c r="S180" s="124" t="str">
        <f t="shared" si="85"/>
        <v>OK</v>
      </c>
    </row>
    <row r="181" spans="1:19" ht="25.5" x14ac:dyDescent="0.25">
      <c r="A181" s="243" t="s">
        <v>392</v>
      </c>
      <c r="B181" s="243">
        <v>57</v>
      </c>
      <c r="C181" s="244" t="s">
        <v>393</v>
      </c>
      <c r="D181" s="243" t="s">
        <v>11</v>
      </c>
      <c r="E181" s="245">
        <v>1.58</v>
      </c>
      <c r="F181" s="246">
        <v>728527</v>
      </c>
      <c r="G181" s="236">
        <f t="shared" si="66"/>
        <v>1151073</v>
      </c>
      <c r="H181" s="125">
        <v>728527</v>
      </c>
      <c r="I181" s="125">
        <f t="shared" si="65"/>
        <v>1151073</v>
      </c>
      <c r="J181" s="124" t="str">
        <f t="shared" si="67"/>
        <v>OK</v>
      </c>
      <c r="K181" s="125"/>
      <c r="L181" s="125">
        <f t="shared" si="68"/>
        <v>0</v>
      </c>
      <c r="M181" s="124" t="str">
        <f t="shared" si="69"/>
        <v>OK</v>
      </c>
      <c r="N181" s="125"/>
      <c r="O181" s="125">
        <f t="shared" si="82"/>
        <v>0</v>
      </c>
      <c r="P181" s="124" t="str">
        <f t="shared" si="83"/>
        <v>OK</v>
      </c>
      <c r="Q181" s="125"/>
      <c r="R181" s="125">
        <f t="shared" si="84"/>
        <v>0</v>
      </c>
      <c r="S181" s="124" t="str">
        <f t="shared" si="85"/>
        <v>OK</v>
      </c>
    </row>
    <row r="182" spans="1:19" ht="15" x14ac:dyDescent="0.25">
      <c r="A182" s="243" t="s">
        <v>394</v>
      </c>
      <c r="B182" s="243">
        <v>58</v>
      </c>
      <c r="C182" s="244" t="s">
        <v>395</v>
      </c>
      <c r="D182" s="243" t="s">
        <v>75</v>
      </c>
      <c r="E182" s="245">
        <v>230</v>
      </c>
      <c r="F182" s="246">
        <v>6089</v>
      </c>
      <c r="G182" s="236">
        <f t="shared" si="66"/>
        <v>1400470</v>
      </c>
      <c r="H182" s="125">
        <v>6089</v>
      </c>
      <c r="I182" s="125">
        <f t="shared" si="65"/>
        <v>1400470</v>
      </c>
      <c r="J182" s="124" t="str">
        <f t="shared" si="67"/>
        <v>OK</v>
      </c>
      <c r="K182" s="125"/>
      <c r="L182" s="125">
        <f t="shared" si="68"/>
        <v>0</v>
      </c>
      <c r="M182" s="124" t="str">
        <f t="shared" si="69"/>
        <v>OK</v>
      </c>
      <c r="N182" s="125"/>
      <c r="O182" s="125">
        <f t="shared" si="82"/>
        <v>0</v>
      </c>
      <c r="P182" s="124" t="str">
        <f t="shared" si="83"/>
        <v>OK</v>
      </c>
      <c r="Q182" s="125"/>
      <c r="R182" s="125">
        <f t="shared" si="84"/>
        <v>0</v>
      </c>
      <c r="S182" s="124" t="str">
        <f t="shared" si="85"/>
        <v>OK</v>
      </c>
    </row>
    <row r="183" spans="1:19" ht="15" x14ac:dyDescent="0.25">
      <c r="A183" s="295"/>
      <c r="B183" s="295"/>
      <c r="C183" s="296" t="s">
        <v>130</v>
      </c>
      <c r="D183" s="291"/>
      <c r="E183" s="302"/>
      <c r="F183" s="294"/>
      <c r="G183" s="236"/>
      <c r="H183" s="125"/>
      <c r="I183" s="125"/>
      <c r="J183" s="124"/>
      <c r="K183" s="125"/>
      <c r="L183" s="125"/>
      <c r="M183" s="124"/>
      <c r="N183" s="125"/>
      <c r="O183" s="125"/>
      <c r="P183" s="124"/>
      <c r="Q183" s="125"/>
      <c r="R183" s="125"/>
      <c r="S183" s="124"/>
    </row>
    <row r="184" spans="1:19" ht="15" x14ac:dyDescent="0.25">
      <c r="A184" s="303" t="s">
        <v>396</v>
      </c>
      <c r="B184" s="303"/>
      <c r="C184" s="304" t="s">
        <v>397</v>
      </c>
      <c r="D184" s="303"/>
      <c r="E184" s="305"/>
      <c r="F184" s="306"/>
      <c r="G184" s="236"/>
      <c r="H184" s="125"/>
      <c r="I184" s="125"/>
      <c r="J184" s="124"/>
      <c r="K184" s="125"/>
      <c r="L184" s="125"/>
      <c r="M184" s="124"/>
      <c r="N184" s="125"/>
      <c r="O184" s="125"/>
      <c r="P184" s="124"/>
      <c r="Q184" s="125"/>
      <c r="R184" s="125"/>
      <c r="S184" s="124"/>
    </row>
    <row r="185" spans="1:19" ht="15" x14ac:dyDescent="0.25">
      <c r="A185" s="307" t="s">
        <v>398</v>
      </c>
      <c r="B185" s="307"/>
      <c r="C185" s="308" t="s">
        <v>399</v>
      </c>
      <c r="D185" s="307"/>
      <c r="E185" s="309"/>
      <c r="F185" s="310"/>
      <c r="G185" s="236"/>
      <c r="H185" s="125"/>
      <c r="I185" s="125"/>
      <c r="J185" s="124"/>
      <c r="K185" s="125"/>
      <c r="L185" s="125"/>
      <c r="M185" s="124"/>
      <c r="N185" s="125"/>
      <c r="O185" s="125"/>
      <c r="P185" s="124"/>
      <c r="Q185" s="125"/>
      <c r="R185" s="125"/>
      <c r="S185" s="124"/>
    </row>
    <row r="186" spans="1:19" ht="51" x14ac:dyDescent="0.25">
      <c r="A186" s="243" t="s">
        <v>400</v>
      </c>
      <c r="B186" s="243"/>
      <c r="C186" s="244" t="s">
        <v>401</v>
      </c>
      <c r="D186" s="243" t="s">
        <v>402</v>
      </c>
      <c r="E186" s="245">
        <v>1</v>
      </c>
      <c r="F186" s="246">
        <v>5912843</v>
      </c>
      <c r="G186" s="236">
        <f t="shared" si="66"/>
        <v>5912843</v>
      </c>
      <c r="H186" s="125">
        <v>5912843</v>
      </c>
      <c r="I186" s="125">
        <f t="shared" si="65"/>
        <v>5912843</v>
      </c>
      <c r="J186" s="124" t="str">
        <f t="shared" si="67"/>
        <v>OK</v>
      </c>
      <c r="K186" s="125"/>
      <c r="L186" s="125">
        <f t="shared" si="68"/>
        <v>0</v>
      </c>
      <c r="M186" s="124" t="str">
        <f t="shared" si="69"/>
        <v>OK</v>
      </c>
      <c r="N186" s="125"/>
      <c r="O186" s="125">
        <f t="shared" ref="O186:O190" si="86">ROUND($E186*N186,0)</f>
        <v>0</v>
      </c>
      <c r="P186" s="124" t="str">
        <f t="shared" ref="P186:P190" si="87">+IF(N186&lt;=$F186,"OK","NO OK")</f>
        <v>OK</v>
      </c>
      <c r="Q186" s="125"/>
      <c r="R186" s="125">
        <f t="shared" ref="R186:R190" si="88">ROUND($E186*Q186,0)</f>
        <v>0</v>
      </c>
      <c r="S186" s="124" t="str">
        <f t="shared" ref="S186:S190" si="89">+IF(Q186&lt;=$F186,"OK","NO OK")</f>
        <v>OK</v>
      </c>
    </row>
    <row r="187" spans="1:19" ht="51" x14ac:dyDescent="0.25">
      <c r="A187" s="243" t="s">
        <v>403</v>
      </c>
      <c r="B187" s="243"/>
      <c r="C187" s="244" t="s">
        <v>404</v>
      </c>
      <c r="D187" s="243" t="s">
        <v>402</v>
      </c>
      <c r="E187" s="245">
        <v>17</v>
      </c>
      <c r="F187" s="246">
        <v>1138583</v>
      </c>
      <c r="G187" s="236">
        <f t="shared" si="66"/>
        <v>19355911</v>
      </c>
      <c r="H187" s="125">
        <v>1138583</v>
      </c>
      <c r="I187" s="125">
        <f t="shared" si="65"/>
        <v>19355911</v>
      </c>
      <c r="J187" s="124" t="str">
        <f t="shared" si="67"/>
        <v>OK</v>
      </c>
      <c r="K187" s="125"/>
      <c r="L187" s="125">
        <f t="shared" si="68"/>
        <v>0</v>
      </c>
      <c r="M187" s="124" t="str">
        <f t="shared" si="69"/>
        <v>OK</v>
      </c>
      <c r="N187" s="125"/>
      <c r="O187" s="125">
        <f t="shared" si="86"/>
        <v>0</v>
      </c>
      <c r="P187" s="124" t="str">
        <f t="shared" si="87"/>
        <v>OK</v>
      </c>
      <c r="Q187" s="125"/>
      <c r="R187" s="125">
        <f t="shared" si="88"/>
        <v>0</v>
      </c>
      <c r="S187" s="124" t="str">
        <f t="shared" si="89"/>
        <v>OK</v>
      </c>
    </row>
    <row r="188" spans="1:19" ht="63.75" x14ac:dyDescent="0.25">
      <c r="A188" s="243" t="s">
        <v>405</v>
      </c>
      <c r="B188" s="243"/>
      <c r="C188" s="244" t="s">
        <v>406</v>
      </c>
      <c r="D188" s="243" t="s">
        <v>407</v>
      </c>
      <c r="E188" s="245">
        <v>35</v>
      </c>
      <c r="F188" s="246">
        <v>61983</v>
      </c>
      <c r="G188" s="236">
        <f t="shared" si="66"/>
        <v>2169405</v>
      </c>
      <c r="H188" s="125">
        <v>61983</v>
      </c>
      <c r="I188" s="125">
        <f t="shared" si="65"/>
        <v>2169405</v>
      </c>
      <c r="J188" s="124" t="str">
        <f t="shared" si="67"/>
        <v>OK</v>
      </c>
      <c r="K188" s="125"/>
      <c r="L188" s="125">
        <f t="shared" si="68"/>
        <v>0</v>
      </c>
      <c r="M188" s="124" t="str">
        <f t="shared" si="69"/>
        <v>OK</v>
      </c>
      <c r="N188" s="125"/>
      <c r="O188" s="125">
        <f t="shared" si="86"/>
        <v>0</v>
      </c>
      <c r="P188" s="124" t="str">
        <f t="shared" si="87"/>
        <v>OK</v>
      </c>
      <c r="Q188" s="125"/>
      <c r="R188" s="125">
        <f t="shared" si="88"/>
        <v>0</v>
      </c>
      <c r="S188" s="124" t="str">
        <f t="shared" si="89"/>
        <v>OK</v>
      </c>
    </row>
    <row r="189" spans="1:19" ht="63.75" x14ac:dyDescent="0.25">
      <c r="A189" s="243" t="s">
        <v>408</v>
      </c>
      <c r="B189" s="243"/>
      <c r="C189" s="244" t="s">
        <v>409</v>
      </c>
      <c r="D189" s="243" t="s">
        <v>407</v>
      </c>
      <c r="E189" s="245">
        <v>332</v>
      </c>
      <c r="F189" s="246">
        <v>51582</v>
      </c>
      <c r="G189" s="236">
        <f t="shared" si="66"/>
        <v>17125224</v>
      </c>
      <c r="H189" s="125">
        <v>51582</v>
      </c>
      <c r="I189" s="125">
        <f t="shared" si="65"/>
        <v>17125224</v>
      </c>
      <c r="J189" s="124" t="str">
        <f t="shared" si="67"/>
        <v>OK</v>
      </c>
      <c r="K189" s="125"/>
      <c r="L189" s="125">
        <f t="shared" si="68"/>
        <v>0</v>
      </c>
      <c r="M189" s="124" t="str">
        <f t="shared" si="69"/>
        <v>OK</v>
      </c>
      <c r="N189" s="125"/>
      <c r="O189" s="125">
        <f t="shared" si="86"/>
        <v>0</v>
      </c>
      <c r="P189" s="124" t="str">
        <f t="shared" si="87"/>
        <v>OK</v>
      </c>
      <c r="Q189" s="125"/>
      <c r="R189" s="125">
        <f t="shared" si="88"/>
        <v>0</v>
      </c>
      <c r="S189" s="124" t="str">
        <f t="shared" si="89"/>
        <v>OK</v>
      </c>
    </row>
    <row r="190" spans="1:19" ht="63.75" x14ac:dyDescent="0.25">
      <c r="A190" s="243" t="s">
        <v>410</v>
      </c>
      <c r="B190" s="243"/>
      <c r="C190" s="244" t="s">
        <v>411</v>
      </c>
      <c r="D190" s="243" t="s">
        <v>407</v>
      </c>
      <c r="E190" s="245">
        <v>130</v>
      </c>
      <c r="F190" s="246">
        <v>44459</v>
      </c>
      <c r="G190" s="236">
        <f t="shared" si="66"/>
        <v>5779670</v>
      </c>
      <c r="H190" s="125">
        <v>44459</v>
      </c>
      <c r="I190" s="125">
        <f t="shared" si="65"/>
        <v>5779670</v>
      </c>
      <c r="J190" s="124" t="str">
        <f t="shared" si="67"/>
        <v>OK</v>
      </c>
      <c r="K190" s="125"/>
      <c r="L190" s="125">
        <f t="shared" si="68"/>
        <v>0</v>
      </c>
      <c r="M190" s="124" t="str">
        <f t="shared" si="69"/>
        <v>OK</v>
      </c>
      <c r="N190" s="125"/>
      <c r="O190" s="125">
        <f t="shared" si="86"/>
        <v>0</v>
      </c>
      <c r="P190" s="124" t="str">
        <f t="shared" si="87"/>
        <v>OK</v>
      </c>
      <c r="Q190" s="125"/>
      <c r="R190" s="125">
        <f t="shared" si="88"/>
        <v>0</v>
      </c>
      <c r="S190" s="124" t="str">
        <f t="shared" si="89"/>
        <v>OK</v>
      </c>
    </row>
    <row r="191" spans="1:19" ht="15" x14ac:dyDescent="0.25">
      <c r="A191" s="307"/>
      <c r="B191" s="307"/>
      <c r="C191" s="308" t="s">
        <v>130</v>
      </c>
      <c r="D191" s="307"/>
      <c r="E191" s="309"/>
      <c r="F191" s="310"/>
      <c r="G191" s="236"/>
      <c r="H191" s="125"/>
      <c r="I191" s="125"/>
      <c r="J191" s="124"/>
      <c r="K191" s="125"/>
      <c r="L191" s="125"/>
      <c r="M191" s="124"/>
      <c r="N191" s="125"/>
      <c r="O191" s="125"/>
      <c r="P191" s="124"/>
      <c r="Q191" s="125"/>
      <c r="R191" s="125"/>
      <c r="S191" s="124"/>
    </row>
    <row r="192" spans="1:19" ht="15" x14ac:dyDescent="0.25">
      <c r="A192" s="307" t="s">
        <v>412</v>
      </c>
      <c r="B192" s="307"/>
      <c r="C192" s="308" t="s">
        <v>413</v>
      </c>
      <c r="D192" s="307"/>
      <c r="E192" s="311"/>
      <c r="F192" s="310"/>
      <c r="G192" s="236"/>
      <c r="H192" s="125"/>
      <c r="I192" s="125"/>
      <c r="J192" s="124"/>
      <c r="K192" s="125"/>
      <c r="L192" s="125"/>
      <c r="M192" s="124"/>
      <c r="N192" s="125"/>
      <c r="O192" s="125"/>
      <c r="P192" s="124"/>
      <c r="Q192" s="125"/>
      <c r="R192" s="125"/>
      <c r="S192" s="124"/>
    </row>
    <row r="193" spans="1:19" ht="89.25" x14ac:dyDescent="0.25">
      <c r="A193" s="243" t="s">
        <v>414</v>
      </c>
      <c r="B193" s="243"/>
      <c r="C193" s="244" t="s">
        <v>415</v>
      </c>
      <c r="D193" s="243" t="s">
        <v>407</v>
      </c>
      <c r="E193" s="245">
        <v>233</v>
      </c>
      <c r="F193" s="246">
        <v>79590</v>
      </c>
      <c r="G193" s="236">
        <f t="shared" si="66"/>
        <v>18544470</v>
      </c>
      <c r="H193" s="125">
        <v>79590</v>
      </c>
      <c r="I193" s="125">
        <f t="shared" si="65"/>
        <v>18544470</v>
      </c>
      <c r="J193" s="124" t="str">
        <f t="shared" si="67"/>
        <v>OK</v>
      </c>
      <c r="K193" s="125"/>
      <c r="L193" s="125">
        <f t="shared" si="68"/>
        <v>0</v>
      </c>
      <c r="M193" s="124" t="str">
        <f t="shared" si="69"/>
        <v>OK</v>
      </c>
      <c r="N193" s="125"/>
      <c r="O193" s="125">
        <f t="shared" ref="O193:O197" si="90">ROUND($E193*N193,0)</f>
        <v>0</v>
      </c>
      <c r="P193" s="124" t="str">
        <f t="shared" ref="P193:P197" si="91">+IF(N193&lt;=$F193,"OK","NO OK")</f>
        <v>OK</v>
      </c>
      <c r="Q193" s="125"/>
      <c r="R193" s="125">
        <f t="shared" ref="R193:R197" si="92">ROUND($E193*Q193,0)</f>
        <v>0</v>
      </c>
      <c r="S193" s="124" t="str">
        <f t="shared" ref="S193:S197" si="93">+IF(Q193&lt;=$F193,"OK","NO OK")</f>
        <v>OK</v>
      </c>
    </row>
    <row r="194" spans="1:19" ht="89.25" x14ac:dyDescent="0.25">
      <c r="A194" s="243" t="s">
        <v>416</v>
      </c>
      <c r="B194" s="243"/>
      <c r="C194" s="244" t="s">
        <v>417</v>
      </c>
      <c r="D194" s="243" t="s">
        <v>407</v>
      </c>
      <c r="E194" s="245">
        <v>233</v>
      </c>
      <c r="F194" s="246">
        <v>63140</v>
      </c>
      <c r="G194" s="236">
        <f t="shared" si="66"/>
        <v>14711620</v>
      </c>
      <c r="H194" s="125">
        <v>63140</v>
      </c>
      <c r="I194" s="125">
        <f t="shared" si="65"/>
        <v>14711620</v>
      </c>
      <c r="J194" s="124" t="str">
        <f t="shared" si="67"/>
        <v>OK</v>
      </c>
      <c r="K194" s="125"/>
      <c r="L194" s="125">
        <f t="shared" si="68"/>
        <v>0</v>
      </c>
      <c r="M194" s="124" t="str">
        <f t="shared" si="69"/>
        <v>OK</v>
      </c>
      <c r="N194" s="125"/>
      <c r="O194" s="125">
        <f t="shared" si="90"/>
        <v>0</v>
      </c>
      <c r="P194" s="124" t="str">
        <f t="shared" si="91"/>
        <v>OK</v>
      </c>
      <c r="Q194" s="125"/>
      <c r="R194" s="125">
        <f t="shared" si="92"/>
        <v>0</v>
      </c>
      <c r="S194" s="124" t="str">
        <f t="shared" si="93"/>
        <v>OK</v>
      </c>
    </row>
    <row r="195" spans="1:19" ht="89.25" x14ac:dyDescent="0.25">
      <c r="A195" s="243" t="s">
        <v>418</v>
      </c>
      <c r="B195" s="243"/>
      <c r="C195" s="244" t="s">
        <v>419</v>
      </c>
      <c r="D195" s="243" t="s">
        <v>407</v>
      </c>
      <c r="E195" s="245">
        <v>1142</v>
      </c>
      <c r="F195" s="246">
        <v>49155</v>
      </c>
      <c r="G195" s="236">
        <f t="shared" si="66"/>
        <v>56135010</v>
      </c>
      <c r="H195" s="125">
        <v>49155</v>
      </c>
      <c r="I195" s="125">
        <f t="shared" si="65"/>
        <v>56135010</v>
      </c>
      <c r="J195" s="124" t="str">
        <f t="shared" si="67"/>
        <v>OK</v>
      </c>
      <c r="K195" s="125"/>
      <c r="L195" s="125">
        <f t="shared" si="68"/>
        <v>0</v>
      </c>
      <c r="M195" s="124" t="str">
        <f t="shared" si="69"/>
        <v>OK</v>
      </c>
      <c r="N195" s="125"/>
      <c r="O195" s="125">
        <f t="shared" si="90"/>
        <v>0</v>
      </c>
      <c r="P195" s="124" t="str">
        <f t="shared" si="91"/>
        <v>OK</v>
      </c>
      <c r="Q195" s="125"/>
      <c r="R195" s="125">
        <f t="shared" si="92"/>
        <v>0</v>
      </c>
      <c r="S195" s="124" t="str">
        <f t="shared" si="93"/>
        <v>OK</v>
      </c>
    </row>
    <row r="196" spans="1:19" ht="63.75" x14ac:dyDescent="0.25">
      <c r="A196" s="243" t="s">
        <v>420</v>
      </c>
      <c r="B196" s="243"/>
      <c r="C196" s="244" t="s">
        <v>421</v>
      </c>
      <c r="D196" s="243" t="s">
        <v>402</v>
      </c>
      <c r="E196" s="245">
        <v>8</v>
      </c>
      <c r="F196" s="246">
        <v>934888</v>
      </c>
      <c r="G196" s="236">
        <f t="shared" si="66"/>
        <v>7479104</v>
      </c>
      <c r="H196" s="125">
        <v>934888</v>
      </c>
      <c r="I196" s="125">
        <f t="shared" si="65"/>
        <v>7479104</v>
      </c>
      <c r="J196" s="124" t="str">
        <f t="shared" si="67"/>
        <v>OK</v>
      </c>
      <c r="K196" s="125"/>
      <c r="L196" s="125">
        <f t="shared" si="68"/>
        <v>0</v>
      </c>
      <c r="M196" s="124" t="str">
        <f t="shared" si="69"/>
        <v>OK</v>
      </c>
      <c r="N196" s="125"/>
      <c r="O196" s="125">
        <f t="shared" si="90"/>
        <v>0</v>
      </c>
      <c r="P196" s="124" t="str">
        <f t="shared" si="91"/>
        <v>OK</v>
      </c>
      <c r="Q196" s="125"/>
      <c r="R196" s="125">
        <f t="shared" si="92"/>
        <v>0</v>
      </c>
      <c r="S196" s="124" t="str">
        <f t="shared" si="93"/>
        <v>OK</v>
      </c>
    </row>
    <row r="197" spans="1:19" ht="63.75" x14ac:dyDescent="0.25">
      <c r="A197" s="243" t="s">
        <v>422</v>
      </c>
      <c r="B197" s="243"/>
      <c r="C197" s="244" t="s">
        <v>423</v>
      </c>
      <c r="D197" s="243" t="s">
        <v>402</v>
      </c>
      <c r="E197" s="245">
        <v>4</v>
      </c>
      <c r="F197" s="246">
        <v>537972</v>
      </c>
      <c r="G197" s="236">
        <f t="shared" si="66"/>
        <v>2151888</v>
      </c>
      <c r="H197" s="125">
        <v>537972</v>
      </c>
      <c r="I197" s="125">
        <f t="shared" si="65"/>
        <v>2151888</v>
      </c>
      <c r="J197" s="124" t="str">
        <f t="shared" si="67"/>
        <v>OK</v>
      </c>
      <c r="K197" s="125"/>
      <c r="L197" s="125">
        <f t="shared" si="68"/>
        <v>0</v>
      </c>
      <c r="M197" s="124" t="str">
        <f t="shared" si="69"/>
        <v>OK</v>
      </c>
      <c r="N197" s="125"/>
      <c r="O197" s="125">
        <f t="shared" si="90"/>
        <v>0</v>
      </c>
      <c r="P197" s="124" t="str">
        <f t="shared" si="91"/>
        <v>OK</v>
      </c>
      <c r="Q197" s="125"/>
      <c r="R197" s="125">
        <f t="shared" si="92"/>
        <v>0</v>
      </c>
      <c r="S197" s="124" t="str">
        <f t="shared" si="93"/>
        <v>OK</v>
      </c>
    </row>
    <row r="198" spans="1:19" ht="15" x14ac:dyDescent="0.25">
      <c r="A198" s="307"/>
      <c r="B198" s="307"/>
      <c r="C198" s="308" t="s">
        <v>130</v>
      </c>
      <c r="D198" s="307"/>
      <c r="E198" s="309"/>
      <c r="F198" s="310"/>
      <c r="G198" s="236"/>
      <c r="H198" s="125"/>
      <c r="I198" s="125"/>
      <c r="J198" s="124"/>
      <c r="K198" s="125"/>
      <c r="L198" s="125"/>
      <c r="M198" s="124"/>
      <c r="N198" s="125"/>
      <c r="O198" s="125"/>
      <c r="P198" s="124"/>
      <c r="Q198" s="125"/>
      <c r="R198" s="125"/>
      <c r="S198" s="124"/>
    </row>
    <row r="199" spans="1:19" ht="15" x14ac:dyDescent="0.25">
      <c r="A199" s="307" t="s">
        <v>424</v>
      </c>
      <c r="B199" s="307"/>
      <c r="C199" s="308" t="s">
        <v>425</v>
      </c>
      <c r="D199" s="307"/>
      <c r="E199" s="309"/>
      <c r="F199" s="310"/>
      <c r="G199" s="236"/>
      <c r="H199" s="125"/>
      <c r="I199" s="125"/>
      <c r="J199" s="124"/>
      <c r="K199" s="125"/>
      <c r="L199" s="125"/>
      <c r="M199" s="124"/>
      <c r="N199" s="125"/>
      <c r="O199" s="125"/>
      <c r="P199" s="124"/>
      <c r="Q199" s="125"/>
      <c r="R199" s="125"/>
      <c r="S199" s="124"/>
    </row>
    <row r="200" spans="1:19" ht="318.75" x14ac:dyDescent="0.25">
      <c r="A200" s="243" t="s">
        <v>426</v>
      </c>
      <c r="B200" s="243"/>
      <c r="C200" s="244" t="s">
        <v>427</v>
      </c>
      <c r="D200" s="243" t="s">
        <v>402</v>
      </c>
      <c r="E200" s="245">
        <v>1</v>
      </c>
      <c r="F200" s="246">
        <v>19177445</v>
      </c>
      <c r="G200" s="236">
        <f t="shared" si="66"/>
        <v>19177445</v>
      </c>
      <c r="H200" s="125">
        <v>19177445</v>
      </c>
      <c r="I200" s="125">
        <f t="shared" si="65"/>
        <v>19177445</v>
      </c>
      <c r="J200" s="124" t="str">
        <f t="shared" si="67"/>
        <v>OK</v>
      </c>
      <c r="K200" s="125"/>
      <c r="L200" s="125">
        <f t="shared" si="68"/>
        <v>0</v>
      </c>
      <c r="M200" s="124" t="str">
        <f t="shared" si="69"/>
        <v>OK</v>
      </c>
      <c r="N200" s="125"/>
      <c r="O200" s="125">
        <f t="shared" ref="O200:O203" si="94">ROUND($E200*N200,0)</f>
        <v>0</v>
      </c>
      <c r="P200" s="124" t="str">
        <f t="shared" ref="P200:P203" si="95">+IF(N200&lt;=$F200,"OK","NO OK")</f>
        <v>OK</v>
      </c>
      <c r="Q200" s="125"/>
      <c r="R200" s="125">
        <f t="shared" ref="R200:R203" si="96">ROUND($E200*Q200,0)</f>
        <v>0</v>
      </c>
      <c r="S200" s="124" t="str">
        <f t="shared" ref="S200:S203" si="97">+IF(Q200&lt;=$F200,"OK","NO OK")</f>
        <v>OK</v>
      </c>
    </row>
    <row r="201" spans="1:19" ht="38.25" x14ac:dyDescent="0.25">
      <c r="A201" s="243" t="s">
        <v>428</v>
      </c>
      <c r="B201" s="243"/>
      <c r="C201" s="244" t="s">
        <v>429</v>
      </c>
      <c r="D201" s="243" t="s">
        <v>402</v>
      </c>
      <c r="E201" s="245">
        <v>5</v>
      </c>
      <c r="F201" s="246">
        <v>220954</v>
      </c>
      <c r="G201" s="236">
        <f t="shared" si="66"/>
        <v>1104770</v>
      </c>
      <c r="H201" s="125">
        <v>220954</v>
      </c>
      <c r="I201" s="125">
        <f t="shared" ref="I201:I220" si="98">ROUND($E201*H201,0)</f>
        <v>1104770</v>
      </c>
      <c r="J201" s="124" t="str">
        <f t="shared" si="67"/>
        <v>OK</v>
      </c>
      <c r="K201" s="125"/>
      <c r="L201" s="125">
        <f t="shared" si="68"/>
        <v>0</v>
      </c>
      <c r="M201" s="124" t="str">
        <f t="shared" si="69"/>
        <v>OK</v>
      </c>
      <c r="N201" s="125"/>
      <c r="O201" s="125">
        <f t="shared" si="94"/>
        <v>0</v>
      </c>
      <c r="P201" s="124" t="str">
        <f t="shared" si="95"/>
        <v>OK</v>
      </c>
      <c r="Q201" s="125"/>
      <c r="R201" s="125">
        <f t="shared" si="96"/>
        <v>0</v>
      </c>
      <c r="S201" s="124" t="str">
        <f t="shared" si="97"/>
        <v>OK</v>
      </c>
    </row>
    <row r="202" spans="1:19" ht="63.75" x14ac:dyDescent="0.25">
      <c r="A202" s="243" t="s">
        <v>430</v>
      </c>
      <c r="B202" s="243"/>
      <c r="C202" s="244" t="s">
        <v>431</v>
      </c>
      <c r="D202" s="243" t="s">
        <v>402</v>
      </c>
      <c r="E202" s="245">
        <v>12</v>
      </c>
      <c r="F202" s="246">
        <v>49352361</v>
      </c>
      <c r="G202" s="236">
        <f t="shared" ref="G202:G220" si="99">ROUND($E202*F202,0)</f>
        <v>592228332</v>
      </c>
      <c r="H202" s="125">
        <v>49352361</v>
      </c>
      <c r="I202" s="125">
        <f t="shared" si="98"/>
        <v>592228332</v>
      </c>
      <c r="J202" s="124" t="str">
        <f t="shared" si="67"/>
        <v>OK</v>
      </c>
      <c r="K202" s="125"/>
      <c r="L202" s="125">
        <f t="shared" si="68"/>
        <v>0</v>
      </c>
      <c r="M202" s="124" t="str">
        <f t="shared" si="69"/>
        <v>OK</v>
      </c>
      <c r="N202" s="125"/>
      <c r="O202" s="125">
        <f t="shared" si="94"/>
        <v>0</v>
      </c>
      <c r="P202" s="124" t="str">
        <f t="shared" si="95"/>
        <v>OK</v>
      </c>
      <c r="Q202" s="125"/>
      <c r="R202" s="125">
        <f t="shared" si="96"/>
        <v>0</v>
      </c>
      <c r="S202" s="124" t="str">
        <f t="shared" si="97"/>
        <v>OK</v>
      </c>
    </row>
    <row r="203" spans="1:19" ht="76.5" x14ac:dyDescent="0.25">
      <c r="A203" s="243" t="s">
        <v>432</v>
      </c>
      <c r="B203" s="243"/>
      <c r="C203" s="244" t="s">
        <v>433</v>
      </c>
      <c r="D203" s="243" t="s">
        <v>402</v>
      </c>
      <c r="E203" s="245">
        <v>166</v>
      </c>
      <c r="F203" s="246">
        <v>4676015</v>
      </c>
      <c r="G203" s="236">
        <f t="shared" si="99"/>
        <v>776218490</v>
      </c>
      <c r="H203" s="125">
        <v>4676015</v>
      </c>
      <c r="I203" s="125">
        <f t="shared" si="98"/>
        <v>776218490</v>
      </c>
      <c r="J203" s="124" t="str">
        <f t="shared" ref="J203:J220" si="100">+IF(H203&lt;=$F203,"OK","NO OK")</f>
        <v>OK</v>
      </c>
      <c r="K203" s="125"/>
      <c r="L203" s="125">
        <f t="shared" ref="L203:L220" si="101">ROUND($E203*K203,0)</f>
        <v>0</v>
      </c>
      <c r="M203" s="124" t="str">
        <f t="shared" ref="M203:M220" si="102">+IF(K203&lt;=$F203,"OK","NO OK")</f>
        <v>OK</v>
      </c>
      <c r="N203" s="125"/>
      <c r="O203" s="125">
        <f t="shared" si="94"/>
        <v>0</v>
      </c>
      <c r="P203" s="124" t="str">
        <f t="shared" si="95"/>
        <v>OK</v>
      </c>
      <c r="Q203" s="125"/>
      <c r="R203" s="125">
        <f t="shared" si="96"/>
        <v>0</v>
      </c>
      <c r="S203" s="124" t="str">
        <f t="shared" si="97"/>
        <v>OK</v>
      </c>
    </row>
    <row r="204" spans="1:19" ht="15" x14ac:dyDescent="0.25">
      <c r="A204" s="307"/>
      <c r="B204" s="307"/>
      <c r="C204" s="308" t="s">
        <v>130</v>
      </c>
      <c r="D204" s="307"/>
      <c r="E204" s="309"/>
      <c r="F204" s="310"/>
      <c r="G204" s="236"/>
      <c r="H204" s="125"/>
      <c r="I204" s="125"/>
      <c r="J204" s="124"/>
      <c r="K204" s="125"/>
      <c r="L204" s="125"/>
      <c r="M204" s="124"/>
      <c r="N204" s="125"/>
      <c r="O204" s="125"/>
      <c r="P204" s="124"/>
      <c r="Q204" s="125"/>
      <c r="R204" s="125"/>
      <c r="S204" s="124"/>
    </row>
    <row r="205" spans="1:19" ht="15" x14ac:dyDescent="0.25">
      <c r="A205" s="307" t="s">
        <v>434</v>
      </c>
      <c r="B205" s="307"/>
      <c r="C205" s="308" t="s">
        <v>435</v>
      </c>
      <c r="D205" s="307"/>
      <c r="E205" s="309"/>
      <c r="F205" s="310"/>
      <c r="G205" s="236"/>
      <c r="H205" s="125"/>
      <c r="I205" s="125"/>
      <c r="J205" s="124"/>
      <c r="K205" s="125"/>
      <c r="L205" s="125"/>
      <c r="M205" s="124"/>
      <c r="N205" s="125"/>
      <c r="O205" s="125"/>
      <c r="P205" s="124"/>
      <c r="Q205" s="125"/>
      <c r="R205" s="125"/>
      <c r="S205" s="124"/>
    </row>
    <row r="206" spans="1:19" ht="76.5" x14ac:dyDescent="0.25">
      <c r="A206" s="243" t="s">
        <v>436</v>
      </c>
      <c r="B206" s="243"/>
      <c r="C206" s="244" t="s">
        <v>437</v>
      </c>
      <c r="D206" s="243" t="s">
        <v>407</v>
      </c>
      <c r="E206" s="245">
        <v>50</v>
      </c>
      <c r="F206" s="246">
        <v>26113</v>
      </c>
      <c r="G206" s="236">
        <f t="shared" si="99"/>
        <v>1305650</v>
      </c>
      <c r="H206" s="125">
        <v>26113</v>
      </c>
      <c r="I206" s="125">
        <f t="shared" si="98"/>
        <v>1305650</v>
      </c>
      <c r="J206" s="124" t="str">
        <f t="shared" si="100"/>
        <v>OK</v>
      </c>
      <c r="K206" s="125"/>
      <c r="L206" s="125">
        <f t="shared" si="101"/>
        <v>0</v>
      </c>
      <c r="M206" s="124" t="str">
        <f t="shared" si="102"/>
        <v>OK</v>
      </c>
      <c r="N206" s="125"/>
      <c r="O206" s="125">
        <f t="shared" ref="O206:O216" si="103">ROUND($E206*N206,0)</f>
        <v>0</v>
      </c>
      <c r="P206" s="124" t="str">
        <f t="shared" ref="P206:P216" si="104">+IF(N206&lt;=$F206,"OK","NO OK")</f>
        <v>OK</v>
      </c>
      <c r="Q206" s="125"/>
      <c r="R206" s="125">
        <f t="shared" ref="R206:R216" si="105">ROUND($E206*Q206,0)</f>
        <v>0</v>
      </c>
      <c r="S206" s="124" t="str">
        <f t="shared" ref="S206:S216" si="106">+IF(Q206&lt;=$F206,"OK","NO OK")</f>
        <v>OK</v>
      </c>
    </row>
    <row r="207" spans="1:19" ht="63.75" x14ac:dyDescent="0.25">
      <c r="A207" s="243" t="s">
        <v>438</v>
      </c>
      <c r="B207" s="243"/>
      <c r="C207" s="244" t="s">
        <v>439</v>
      </c>
      <c r="D207" s="243" t="s">
        <v>402</v>
      </c>
      <c r="E207" s="245">
        <v>1</v>
      </c>
      <c r="F207" s="246">
        <v>360455</v>
      </c>
      <c r="G207" s="236">
        <f t="shared" si="99"/>
        <v>360455</v>
      </c>
      <c r="H207" s="125">
        <v>360455</v>
      </c>
      <c r="I207" s="125">
        <f t="shared" si="98"/>
        <v>360455</v>
      </c>
      <c r="J207" s="124" t="str">
        <f t="shared" si="100"/>
        <v>OK</v>
      </c>
      <c r="K207" s="125"/>
      <c r="L207" s="125">
        <f t="shared" si="101"/>
        <v>0</v>
      </c>
      <c r="M207" s="124" t="str">
        <f t="shared" si="102"/>
        <v>OK</v>
      </c>
      <c r="N207" s="125"/>
      <c r="O207" s="125">
        <f t="shared" si="103"/>
        <v>0</v>
      </c>
      <c r="P207" s="124" t="str">
        <f t="shared" si="104"/>
        <v>OK</v>
      </c>
      <c r="Q207" s="125"/>
      <c r="R207" s="125">
        <f t="shared" si="105"/>
        <v>0</v>
      </c>
      <c r="S207" s="124" t="str">
        <f t="shared" si="106"/>
        <v>OK</v>
      </c>
    </row>
    <row r="208" spans="1:19" ht="89.25" x14ac:dyDescent="0.25">
      <c r="A208" s="243" t="s">
        <v>440</v>
      </c>
      <c r="B208" s="243"/>
      <c r="C208" s="244" t="s">
        <v>441</v>
      </c>
      <c r="D208" s="243" t="s">
        <v>402</v>
      </c>
      <c r="E208" s="245">
        <v>4</v>
      </c>
      <c r="F208" s="246">
        <v>124731</v>
      </c>
      <c r="G208" s="236">
        <f t="shared" si="99"/>
        <v>498924</v>
      </c>
      <c r="H208" s="125">
        <v>124731</v>
      </c>
      <c r="I208" s="125">
        <f t="shared" si="98"/>
        <v>498924</v>
      </c>
      <c r="J208" s="124" t="str">
        <f t="shared" si="100"/>
        <v>OK</v>
      </c>
      <c r="K208" s="125"/>
      <c r="L208" s="125">
        <f t="shared" si="101"/>
        <v>0</v>
      </c>
      <c r="M208" s="124" t="str">
        <f t="shared" si="102"/>
        <v>OK</v>
      </c>
      <c r="N208" s="125"/>
      <c r="O208" s="125">
        <f t="shared" si="103"/>
        <v>0</v>
      </c>
      <c r="P208" s="124" t="str">
        <f t="shared" si="104"/>
        <v>OK</v>
      </c>
      <c r="Q208" s="125"/>
      <c r="R208" s="125">
        <f t="shared" si="105"/>
        <v>0</v>
      </c>
      <c r="S208" s="124" t="str">
        <f t="shared" si="106"/>
        <v>OK</v>
      </c>
    </row>
    <row r="209" spans="1:19" ht="114.75" x14ac:dyDescent="0.25">
      <c r="A209" s="243" t="s">
        <v>442</v>
      </c>
      <c r="B209" s="243"/>
      <c r="C209" s="244" t="s">
        <v>443</v>
      </c>
      <c r="D209" s="243" t="s">
        <v>402</v>
      </c>
      <c r="E209" s="245">
        <v>4</v>
      </c>
      <c r="F209" s="246">
        <v>146121</v>
      </c>
      <c r="G209" s="236">
        <f t="shared" si="99"/>
        <v>584484</v>
      </c>
      <c r="H209" s="125">
        <v>146121</v>
      </c>
      <c r="I209" s="125">
        <f t="shared" si="98"/>
        <v>584484</v>
      </c>
      <c r="J209" s="124" t="str">
        <f t="shared" si="100"/>
        <v>OK</v>
      </c>
      <c r="K209" s="125"/>
      <c r="L209" s="125">
        <f t="shared" si="101"/>
        <v>0</v>
      </c>
      <c r="M209" s="124" t="str">
        <f t="shared" si="102"/>
        <v>OK</v>
      </c>
      <c r="N209" s="125"/>
      <c r="O209" s="125">
        <f t="shared" si="103"/>
        <v>0</v>
      </c>
      <c r="P209" s="124" t="str">
        <f t="shared" si="104"/>
        <v>OK</v>
      </c>
      <c r="Q209" s="125"/>
      <c r="R209" s="125">
        <f t="shared" si="105"/>
        <v>0</v>
      </c>
      <c r="S209" s="124" t="str">
        <f t="shared" si="106"/>
        <v>OK</v>
      </c>
    </row>
    <row r="210" spans="1:19" ht="76.5" x14ac:dyDescent="0.25">
      <c r="A210" s="243" t="s">
        <v>444</v>
      </c>
      <c r="B210" s="243"/>
      <c r="C210" s="244" t="s">
        <v>445</v>
      </c>
      <c r="D210" s="243" t="s">
        <v>402</v>
      </c>
      <c r="E210" s="245">
        <v>1</v>
      </c>
      <c r="F210" s="246">
        <v>120907</v>
      </c>
      <c r="G210" s="236">
        <f t="shared" si="99"/>
        <v>120907</v>
      </c>
      <c r="H210" s="125">
        <v>120907</v>
      </c>
      <c r="I210" s="125">
        <f t="shared" si="98"/>
        <v>120907</v>
      </c>
      <c r="J210" s="124" t="str">
        <f t="shared" si="100"/>
        <v>OK</v>
      </c>
      <c r="K210" s="125"/>
      <c r="L210" s="125">
        <f t="shared" si="101"/>
        <v>0</v>
      </c>
      <c r="M210" s="124" t="str">
        <f t="shared" si="102"/>
        <v>OK</v>
      </c>
      <c r="N210" s="125"/>
      <c r="O210" s="125">
        <f t="shared" si="103"/>
        <v>0</v>
      </c>
      <c r="P210" s="124" t="str">
        <f t="shared" si="104"/>
        <v>OK</v>
      </c>
      <c r="Q210" s="125"/>
      <c r="R210" s="125">
        <f t="shared" si="105"/>
        <v>0</v>
      </c>
      <c r="S210" s="124" t="str">
        <f t="shared" si="106"/>
        <v>OK</v>
      </c>
    </row>
    <row r="211" spans="1:19" ht="89.25" x14ac:dyDescent="0.25">
      <c r="A211" s="243" t="s">
        <v>446</v>
      </c>
      <c r="B211" s="243"/>
      <c r="C211" s="244" t="s">
        <v>447</v>
      </c>
      <c r="D211" s="243" t="s">
        <v>402</v>
      </c>
      <c r="E211" s="245">
        <v>4</v>
      </c>
      <c r="F211" s="246">
        <v>247871</v>
      </c>
      <c r="G211" s="236">
        <f t="shared" si="99"/>
        <v>991484</v>
      </c>
      <c r="H211" s="125">
        <v>247871</v>
      </c>
      <c r="I211" s="125">
        <f t="shared" si="98"/>
        <v>991484</v>
      </c>
      <c r="J211" s="124" t="str">
        <f t="shared" si="100"/>
        <v>OK</v>
      </c>
      <c r="K211" s="125"/>
      <c r="L211" s="125">
        <f t="shared" si="101"/>
        <v>0</v>
      </c>
      <c r="M211" s="124" t="str">
        <f t="shared" si="102"/>
        <v>OK</v>
      </c>
      <c r="N211" s="125"/>
      <c r="O211" s="125">
        <f t="shared" si="103"/>
        <v>0</v>
      </c>
      <c r="P211" s="124" t="str">
        <f t="shared" si="104"/>
        <v>OK</v>
      </c>
      <c r="Q211" s="125"/>
      <c r="R211" s="125">
        <f t="shared" si="105"/>
        <v>0</v>
      </c>
      <c r="S211" s="124" t="str">
        <f t="shared" si="106"/>
        <v>OK</v>
      </c>
    </row>
    <row r="212" spans="1:19" ht="76.5" x14ac:dyDescent="0.25">
      <c r="A212" s="243" t="s">
        <v>448</v>
      </c>
      <c r="B212" s="243"/>
      <c r="C212" s="244" t="s">
        <v>449</v>
      </c>
      <c r="D212" s="243" t="s">
        <v>407</v>
      </c>
      <c r="E212" s="245">
        <v>15</v>
      </c>
      <c r="F212" s="246">
        <v>21181</v>
      </c>
      <c r="G212" s="236">
        <f t="shared" si="99"/>
        <v>317715</v>
      </c>
      <c r="H212" s="125">
        <v>21181</v>
      </c>
      <c r="I212" s="125">
        <f t="shared" si="98"/>
        <v>317715</v>
      </c>
      <c r="J212" s="124" t="str">
        <f t="shared" si="100"/>
        <v>OK</v>
      </c>
      <c r="K212" s="125"/>
      <c r="L212" s="125">
        <f t="shared" si="101"/>
        <v>0</v>
      </c>
      <c r="M212" s="124" t="str">
        <f t="shared" si="102"/>
        <v>OK</v>
      </c>
      <c r="N212" s="125"/>
      <c r="O212" s="125">
        <f t="shared" si="103"/>
        <v>0</v>
      </c>
      <c r="P212" s="124" t="str">
        <f t="shared" si="104"/>
        <v>OK</v>
      </c>
      <c r="Q212" s="125"/>
      <c r="R212" s="125">
        <f t="shared" si="105"/>
        <v>0</v>
      </c>
      <c r="S212" s="124" t="str">
        <f t="shared" si="106"/>
        <v>OK</v>
      </c>
    </row>
    <row r="213" spans="1:19" ht="15" x14ac:dyDescent="0.25">
      <c r="A213" s="243" t="s">
        <v>450</v>
      </c>
      <c r="B213" s="243"/>
      <c r="C213" s="244" t="s">
        <v>451</v>
      </c>
      <c r="D213" s="243" t="s">
        <v>402</v>
      </c>
      <c r="E213" s="245">
        <v>4</v>
      </c>
      <c r="F213" s="246">
        <v>136623</v>
      </c>
      <c r="G213" s="236">
        <f t="shared" si="99"/>
        <v>546492</v>
      </c>
      <c r="H213" s="125">
        <v>136623</v>
      </c>
      <c r="I213" s="125">
        <f t="shared" si="98"/>
        <v>546492</v>
      </c>
      <c r="J213" s="124" t="str">
        <f t="shared" si="100"/>
        <v>OK</v>
      </c>
      <c r="K213" s="125"/>
      <c r="L213" s="125">
        <f t="shared" si="101"/>
        <v>0</v>
      </c>
      <c r="M213" s="124" t="str">
        <f t="shared" si="102"/>
        <v>OK</v>
      </c>
      <c r="N213" s="125"/>
      <c r="O213" s="125">
        <f t="shared" si="103"/>
        <v>0</v>
      </c>
      <c r="P213" s="124" t="str">
        <f t="shared" si="104"/>
        <v>OK</v>
      </c>
      <c r="Q213" s="125"/>
      <c r="R213" s="125">
        <f t="shared" si="105"/>
        <v>0</v>
      </c>
      <c r="S213" s="124" t="str">
        <f t="shared" si="106"/>
        <v>OK</v>
      </c>
    </row>
    <row r="214" spans="1:19" ht="15" x14ac:dyDescent="0.25">
      <c r="A214" s="243" t="s">
        <v>452</v>
      </c>
      <c r="B214" s="243"/>
      <c r="C214" s="244" t="s">
        <v>453</v>
      </c>
      <c r="D214" s="243" t="s">
        <v>402</v>
      </c>
      <c r="E214" s="245">
        <v>2</v>
      </c>
      <c r="F214" s="246">
        <v>124184</v>
      </c>
      <c r="G214" s="236">
        <f t="shared" si="99"/>
        <v>248368</v>
      </c>
      <c r="H214" s="125">
        <v>124184</v>
      </c>
      <c r="I214" s="125">
        <f t="shared" si="98"/>
        <v>248368</v>
      </c>
      <c r="J214" s="124" t="str">
        <f t="shared" si="100"/>
        <v>OK</v>
      </c>
      <c r="K214" s="125"/>
      <c r="L214" s="125">
        <f t="shared" si="101"/>
        <v>0</v>
      </c>
      <c r="M214" s="124" t="str">
        <f t="shared" si="102"/>
        <v>OK</v>
      </c>
      <c r="N214" s="125"/>
      <c r="O214" s="125">
        <f t="shared" si="103"/>
        <v>0</v>
      </c>
      <c r="P214" s="124" t="str">
        <f t="shared" si="104"/>
        <v>OK</v>
      </c>
      <c r="Q214" s="125"/>
      <c r="R214" s="125">
        <f t="shared" si="105"/>
        <v>0</v>
      </c>
      <c r="S214" s="124" t="str">
        <f t="shared" si="106"/>
        <v>OK</v>
      </c>
    </row>
    <row r="215" spans="1:19" ht="25.5" x14ac:dyDescent="0.25">
      <c r="A215" s="243" t="s">
        <v>454</v>
      </c>
      <c r="B215" s="243"/>
      <c r="C215" s="244" t="s">
        <v>455</v>
      </c>
      <c r="D215" s="243" t="s">
        <v>402</v>
      </c>
      <c r="E215" s="245">
        <v>4</v>
      </c>
      <c r="F215" s="246">
        <v>123581</v>
      </c>
      <c r="G215" s="236">
        <f t="shared" si="99"/>
        <v>494324</v>
      </c>
      <c r="H215" s="125">
        <v>123581</v>
      </c>
      <c r="I215" s="125">
        <f t="shared" si="98"/>
        <v>494324</v>
      </c>
      <c r="J215" s="124" t="str">
        <f t="shared" si="100"/>
        <v>OK</v>
      </c>
      <c r="K215" s="125"/>
      <c r="L215" s="125">
        <f t="shared" si="101"/>
        <v>0</v>
      </c>
      <c r="M215" s="124" t="str">
        <f t="shared" si="102"/>
        <v>OK</v>
      </c>
      <c r="N215" s="125"/>
      <c r="O215" s="125">
        <f t="shared" si="103"/>
        <v>0</v>
      </c>
      <c r="P215" s="124" t="str">
        <f t="shared" si="104"/>
        <v>OK</v>
      </c>
      <c r="Q215" s="125"/>
      <c r="R215" s="125">
        <f t="shared" si="105"/>
        <v>0</v>
      </c>
      <c r="S215" s="124" t="str">
        <f t="shared" si="106"/>
        <v>OK</v>
      </c>
    </row>
    <row r="216" spans="1:19" ht="76.5" x14ac:dyDescent="0.25">
      <c r="A216" s="243" t="s">
        <v>456</v>
      </c>
      <c r="B216" s="243"/>
      <c r="C216" s="244" t="s">
        <v>457</v>
      </c>
      <c r="D216" s="243" t="s">
        <v>407</v>
      </c>
      <c r="E216" s="245">
        <v>18</v>
      </c>
      <c r="F216" s="246">
        <v>23232</v>
      </c>
      <c r="G216" s="236">
        <f t="shared" si="99"/>
        <v>418176</v>
      </c>
      <c r="H216" s="125">
        <v>23232</v>
      </c>
      <c r="I216" s="125">
        <f t="shared" si="98"/>
        <v>418176</v>
      </c>
      <c r="J216" s="124" t="str">
        <f t="shared" si="100"/>
        <v>OK</v>
      </c>
      <c r="K216" s="125"/>
      <c r="L216" s="125">
        <f t="shared" si="101"/>
        <v>0</v>
      </c>
      <c r="M216" s="124" t="str">
        <f t="shared" si="102"/>
        <v>OK</v>
      </c>
      <c r="N216" s="125"/>
      <c r="O216" s="125">
        <f t="shared" si="103"/>
        <v>0</v>
      </c>
      <c r="P216" s="124" t="str">
        <f t="shared" si="104"/>
        <v>OK</v>
      </c>
      <c r="Q216" s="125"/>
      <c r="R216" s="125">
        <f t="shared" si="105"/>
        <v>0</v>
      </c>
      <c r="S216" s="124" t="str">
        <f t="shared" si="106"/>
        <v>OK</v>
      </c>
    </row>
    <row r="217" spans="1:19" ht="15" x14ac:dyDescent="0.25">
      <c r="A217" s="307"/>
      <c r="B217" s="307"/>
      <c r="C217" s="308" t="s">
        <v>130</v>
      </c>
      <c r="D217" s="307"/>
      <c r="E217" s="309"/>
      <c r="F217" s="310"/>
      <c r="G217" s="236"/>
      <c r="H217" s="125"/>
      <c r="I217" s="125"/>
      <c r="J217" s="124"/>
      <c r="K217" s="125"/>
      <c r="L217" s="125"/>
      <c r="M217" s="124"/>
      <c r="N217" s="125"/>
      <c r="O217" s="125"/>
      <c r="P217" s="124"/>
      <c r="Q217" s="125"/>
      <c r="R217" s="125"/>
      <c r="S217" s="124"/>
    </row>
    <row r="218" spans="1:19" ht="15" x14ac:dyDescent="0.25">
      <c r="A218" s="307" t="s">
        <v>458</v>
      </c>
      <c r="B218" s="307"/>
      <c r="C218" s="308" t="s">
        <v>459</v>
      </c>
      <c r="D218" s="307"/>
      <c r="E218" s="309"/>
      <c r="F218" s="310"/>
      <c r="G218" s="236"/>
      <c r="H218" s="125"/>
      <c r="I218" s="125"/>
      <c r="J218" s="124"/>
      <c r="K218" s="125"/>
      <c r="L218" s="125"/>
      <c r="M218" s="124"/>
      <c r="N218" s="125"/>
      <c r="O218" s="125"/>
      <c r="P218" s="124"/>
      <c r="Q218" s="125"/>
      <c r="R218" s="125"/>
      <c r="S218" s="124"/>
    </row>
    <row r="219" spans="1:19" ht="89.25" x14ac:dyDescent="0.25">
      <c r="A219" s="243" t="s">
        <v>460</v>
      </c>
      <c r="B219" s="243"/>
      <c r="C219" s="244" t="s">
        <v>461</v>
      </c>
      <c r="D219" s="243" t="s">
        <v>402</v>
      </c>
      <c r="E219" s="245">
        <v>4</v>
      </c>
      <c r="F219" s="246">
        <v>20210213</v>
      </c>
      <c r="G219" s="236">
        <f t="shared" si="99"/>
        <v>80840852</v>
      </c>
      <c r="H219" s="125">
        <v>20210213</v>
      </c>
      <c r="I219" s="125">
        <f t="shared" si="98"/>
        <v>80840852</v>
      </c>
      <c r="J219" s="124" t="str">
        <f t="shared" si="100"/>
        <v>OK</v>
      </c>
      <c r="K219" s="125"/>
      <c r="L219" s="125">
        <f t="shared" si="101"/>
        <v>0</v>
      </c>
      <c r="M219" s="124" t="str">
        <f t="shared" si="102"/>
        <v>OK</v>
      </c>
      <c r="N219" s="125"/>
      <c r="O219" s="125">
        <f t="shared" ref="O219:O220" si="107">ROUND($E219*N219,0)</f>
        <v>0</v>
      </c>
      <c r="P219" s="124" t="str">
        <f t="shared" ref="P219:P220" si="108">+IF(N219&lt;=$F219,"OK","NO OK")</f>
        <v>OK</v>
      </c>
      <c r="Q219" s="125"/>
      <c r="R219" s="125">
        <f t="shared" ref="R219:R220" si="109">ROUND($E219*Q219,0)</f>
        <v>0</v>
      </c>
      <c r="S219" s="124" t="str">
        <f t="shared" ref="S219:S220" si="110">+IF(Q219&lt;=$F219,"OK","NO OK")</f>
        <v>OK</v>
      </c>
    </row>
    <row r="220" spans="1:19" ht="63.75" x14ac:dyDescent="0.25">
      <c r="A220" s="243" t="s">
        <v>462</v>
      </c>
      <c r="B220" s="243"/>
      <c r="C220" s="244" t="s">
        <v>463</v>
      </c>
      <c r="D220" s="243" t="s">
        <v>402</v>
      </c>
      <c r="E220" s="245">
        <v>15</v>
      </c>
      <c r="F220" s="246">
        <v>804250</v>
      </c>
      <c r="G220" s="236">
        <f t="shared" si="99"/>
        <v>12063750</v>
      </c>
      <c r="H220" s="125">
        <v>804250</v>
      </c>
      <c r="I220" s="125">
        <f t="shared" si="98"/>
        <v>12063750</v>
      </c>
      <c r="J220" s="124" t="str">
        <f t="shared" si="100"/>
        <v>OK</v>
      </c>
      <c r="K220" s="125"/>
      <c r="L220" s="125">
        <f t="shared" si="101"/>
        <v>0</v>
      </c>
      <c r="M220" s="124" t="str">
        <f t="shared" si="102"/>
        <v>OK</v>
      </c>
      <c r="N220" s="125"/>
      <c r="O220" s="125">
        <f t="shared" si="107"/>
        <v>0</v>
      </c>
      <c r="P220" s="124" t="str">
        <f t="shared" si="108"/>
        <v>OK</v>
      </c>
      <c r="Q220" s="125"/>
      <c r="R220" s="125">
        <f t="shared" si="109"/>
        <v>0</v>
      </c>
      <c r="S220" s="124" t="str">
        <f t="shared" si="110"/>
        <v>OK</v>
      </c>
    </row>
    <row r="221" spans="1:19" ht="15" x14ac:dyDescent="0.25">
      <c r="A221" s="307"/>
      <c r="B221" s="307"/>
      <c r="C221" s="308" t="s">
        <v>130</v>
      </c>
      <c r="D221" s="307"/>
      <c r="E221" s="309"/>
      <c r="F221" s="310"/>
      <c r="G221" s="236"/>
      <c r="H221" s="125"/>
      <c r="I221" s="125"/>
      <c r="J221" s="124"/>
      <c r="K221" s="125"/>
      <c r="L221" s="125"/>
      <c r="M221" s="124"/>
      <c r="N221" s="125"/>
      <c r="O221" s="125"/>
      <c r="P221" s="124"/>
      <c r="Q221" s="125"/>
      <c r="R221" s="125"/>
      <c r="S221" s="124"/>
    </row>
    <row r="222" spans="1:19" ht="15" x14ac:dyDescent="0.25">
      <c r="A222" s="79"/>
      <c r="B222" s="234"/>
      <c r="C222" s="126"/>
      <c r="D222" s="79"/>
      <c r="E222" s="80"/>
      <c r="F222" s="125"/>
      <c r="G222" s="125"/>
      <c r="H222" s="125"/>
      <c r="I222" s="125"/>
      <c r="J222" s="124"/>
      <c r="K222" s="125"/>
      <c r="L222" s="125"/>
      <c r="M222" s="124"/>
      <c r="N222" s="125"/>
      <c r="O222" s="125"/>
      <c r="P222" s="124"/>
      <c r="Q222" s="125"/>
      <c r="R222" s="125"/>
      <c r="S222" s="124"/>
    </row>
    <row r="223" spans="1:19" ht="25.5" x14ac:dyDescent="0.25">
      <c r="A223" s="79"/>
      <c r="B223" s="234"/>
      <c r="C223" s="144" t="s">
        <v>81</v>
      </c>
      <c r="D223" s="79"/>
      <c r="E223" s="79"/>
      <c r="F223" s="81"/>
      <c r="G223" s="145">
        <f>SUM(G8:G222)</f>
        <v>6912127335</v>
      </c>
      <c r="H223" s="81"/>
      <c r="I223" s="145">
        <f>SUM(I8:I222)</f>
        <v>6912127335</v>
      </c>
      <c r="J223" s="79"/>
      <c r="K223" s="81"/>
      <c r="L223" s="145">
        <f>SUM(L8:L222)</f>
        <v>0</v>
      </c>
      <c r="M223" s="79"/>
      <c r="N223" s="81"/>
      <c r="O223" s="145">
        <f>SUM(O8:O222)</f>
        <v>0</v>
      </c>
      <c r="P223" s="79"/>
      <c r="Q223" s="81"/>
      <c r="R223" s="145">
        <f>SUM(R8:R222)</f>
        <v>0</v>
      </c>
      <c r="S223" s="79"/>
    </row>
    <row r="224" spans="1:19" x14ac:dyDescent="0.25">
      <c r="A224" s="79"/>
      <c r="B224" s="234"/>
      <c r="C224" s="128"/>
      <c r="D224" s="79"/>
      <c r="E224" s="79"/>
      <c r="F224" s="81"/>
      <c r="G224" s="129"/>
      <c r="H224" s="81"/>
      <c r="I224" s="145"/>
      <c r="J224" s="79"/>
      <c r="K224" s="81"/>
      <c r="L224" s="145"/>
      <c r="M224" s="79"/>
      <c r="N224" s="81"/>
      <c r="O224" s="145"/>
      <c r="P224" s="79"/>
      <c r="Q224" s="81"/>
      <c r="R224" s="145"/>
      <c r="S224" s="79"/>
    </row>
    <row r="225" spans="1:19" x14ac:dyDescent="0.25">
      <c r="A225" s="79"/>
      <c r="B225" s="234"/>
      <c r="C225" s="128" t="s">
        <v>3</v>
      </c>
      <c r="D225" s="79"/>
      <c r="E225" s="79"/>
      <c r="F225" s="81"/>
      <c r="G225" s="145">
        <f>ROUND(G$223/(1+SUM(D226:D228,D230*D228)),2)</f>
        <v>5369059604.6300001</v>
      </c>
      <c r="H225" s="81"/>
      <c r="I225" s="145">
        <f>ROUND(I$223/(1+SUM(H226:H228,H230*H228)),2)</f>
        <v>5369059604.6300001</v>
      </c>
      <c r="J225" s="79"/>
      <c r="K225" s="81"/>
      <c r="L225" s="145">
        <f>ROUND(L$223/(1+SUM(K226:K228,K230*K228)),2)</f>
        <v>0</v>
      </c>
      <c r="M225" s="79"/>
      <c r="N225" s="81"/>
      <c r="O225" s="145">
        <f>ROUND(O$223/(1+SUM(N226:N228,N230*N228)),2)</f>
        <v>0</v>
      </c>
      <c r="P225" s="79"/>
      <c r="Q225" s="81"/>
      <c r="R225" s="145">
        <f>ROUND(R$223/(1+SUM(Q226:Q228,Q230*Q228)),2)</f>
        <v>0</v>
      </c>
      <c r="S225" s="79"/>
    </row>
    <row r="226" spans="1:19" x14ac:dyDescent="0.25">
      <c r="A226" s="123"/>
      <c r="B226" s="234"/>
      <c r="C226" s="130" t="s">
        <v>12</v>
      </c>
      <c r="D226" s="131">
        <v>0.19789999999999999</v>
      </c>
      <c r="E226" s="123"/>
      <c r="F226" s="127"/>
      <c r="G226" s="146">
        <f>ROUND(G$225*$D226,2)</f>
        <v>1062536895.76</v>
      </c>
      <c r="H226" s="132">
        <v>0.19789999999999999</v>
      </c>
      <c r="I226" s="146">
        <f>ROUND(I$225*H226,0)</f>
        <v>1062536896</v>
      </c>
      <c r="J226" s="123"/>
      <c r="K226" s="132">
        <v>0</v>
      </c>
      <c r="L226" s="146">
        <f>ROUND(L$225*K226,0)</f>
        <v>0</v>
      </c>
      <c r="M226" s="123"/>
      <c r="N226" s="132">
        <v>0</v>
      </c>
      <c r="O226" s="146">
        <f>ROUND(O$225*N226,0)</f>
        <v>0</v>
      </c>
      <c r="P226" s="123"/>
      <c r="Q226" s="132">
        <v>0</v>
      </c>
      <c r="R226" s="146">
        <f>ROUND(R$225*Q226,0)</f>
        <v>0</v>
      </c>
      <c r="S226" s="123"/>
    </row>
    <row r="227" spans="1:19" x14ac:dyDescent="0.25">
      <c r="A227" s="123"/>
      <c r="B227" s="234"/>
      <c r="C227" s="130" t="s">
        <v>13</v>
      </c>
      <c r="D227" s="131">
        <v>0.03</v>
      </c>
      <c r="E227" s="123"/>
      <c r="F227" s="127"/>
      <c r="G227" s="146">
        <f>ROUND(G$225*$D227,2)</f>
        <v>161071788.13999999</v>
      </c>
      <c r="H227" s="132">
        <v>0.03</v>
      </c>
      <c r="I227" s="146">
        <f>ROUND(I$225*H227,0)</f>
        <v>161071788</v>
      </c>
      <c r="J227" s="123"/>
      <c r="K227" s="132">
        <v>0</v>
      </c>
      <c r="L227" s="146">
        <f>ROUND(L$225*K227,0)</f>
        <v>0</v>
      </c>
      <c r="M227" s="123"/>
      <c r="N227" s="132">
        <v>0</v>
      </c>
      <c r="O227" s="146">
        <f>ROUND(O$225*N227,0)</f>
        <v>0</v>
      </c>
      <c r="P227" s="123"/>
      <c r="Q227" s="132">
        <v>0</v>
      </c>
      <c r="R227" s="146">
        <f>ROUND(R$225*Q227,0)</f>
        <v>0</v>
      </c>
      <c r="S227" s="123"/>
    </row>
    <row r="228" spans="1:19" x14ac:dyDescent="0.25">
      <c r="A228" s="123"/>
      <c r="B228" s="234"/>
      <c r="C228" s="130" t="s">
        <v>4</v>
      </c>
      <c r="D228" s="131">
        <v>0.05</v>
      </c>
      <c r="E228" s="123"/>
      <c r="F228" s="127"/>
      <c r="G228" s="146">
        <f>ROUND(G$225*$D228,2)</f>
        <v>268452980.23000002</v>
      </c>
      <c r="H228" s="132">
        <v>0.05</v>
      </c>
      <c r="I228" s="146">
        <f>ROUND(I$225*H228,0)</f>
        <v>268452980</v>
      </c>
      <c r="J228" s="123"/>
      <c r="K228" s="132">
        <v>0</v>
      </c>
      <c r="L228" s="146">
        <f>ROUND(L$225*K228,0)</f>
        <v>0</v>
      </c>
      <c r="M228" s="123"/>
      <c r="N228" s="132">
        <v>0</v>
      </c>
      <c r="O228" s="146">
        <f>ROUND(O$225*N228,0)</f>
        <v>0</v>
      </c>
      <c r="P228" s="123"/>
      <c r="Q228" s="132">
        <v>0</v>
      </c>
      <c r="R228" s="146">
        <f>ROUND(R$225*Q228,0)</f>
        <v>0</v>
      </c>
      <c r="S228" s="123"/>
    </row>
    <row r="229" spans="1:19" x14ac:dyDescent="0.25">
      <c r="A229" s="123"/>
      <c r="B229" s="234"/>
      <c r="C229" s="133" t="s">
        <v>5</v>
      </c>
      <c r="D229" s="134">
        <f>SUM(D226:D228)</f>
        <v>0.27789999999999998</v>
      </c>
      <c r="E229" s="123"/>
      <c r="F229" s="127"/>
      <c r="G229" s="147">
        <f>SUM(G226:G228)</f>
        <v>1492061664.1300001</v>
      </c>
      <c r="H229" s="132">
        <f>SUM(H226:H228)</f>
        <v>0.27789999999999998</v>
      </c>
      <c r="I229" s="147">
        <f>SUM(I226:I228)</f>
        <v>1492061664</v>
      </c>
      <c r="J229" s="123" t="str">
        <f>+IF(H229&lt;=$D$229,"OK","NO OK")</f>
        <v>OK</v>
      </c>
      <c r="K229" s="132">
        <f>SUM(K226:K228)</f>
        <v>0</v>
      </c>
      <c r="L229" s="147">
        <f>SUM(L226:L228)</f>
        <v>0</v>
      </c>
      <c r="M229" s="123" t="str">
        <f>+IF(K229&lt;=$D$229,"OK","NO OK")</f>
        <v>OK</v>
      </c>
      <c r="N229" s="132">
        <f>SUM(N226:N228)</f>
        <v>0</v>
      </c>
      <c r="O229" s="147">
        <f>SUM(O226:O228)</f>
        <v>0</v>
      </c>
      <c r="P229" s="123" t="str">
        <f>+IF(N229&lt;=$D$229,"OK","NO OK")</f>
        <v>OK</v>
      </c>
      <c r="Q229" s="132">
        <f>SUM(Q226:Q228)</f>
        <v>0</v>
      </c>
      <c r="R229" s="147">
        <f>SUM(R226:R228)</f>
        <v>0</v>
      </c>
      <c r="S229" s="123" t="str">
        <f>+IF(Q229&lt;=$D$229,"OK","NO OK")</f>
        <v>OK</v>
      </c>
    </row>
    <row r="230" spans="1:19" x14ac:dyDescent="0.25">
      <c r="A230" s="123"/>
      <c r="B230" s="234"/>
      <c r="C230" s="135" t="s">
        <v>6</v>
      </c>
      <c r="D230" s="136">
        <v>0.19</v>
      </c>
      <c r="E230" s="123"/>
      <c r="F230" s="127"/>
      <c r="G230" s="146">
        <f>ROUND(G225*D228*D230,2)</f>
        <v>51006066.240000002</v>
      </c>
      <c r="H230" s="132">
        <v>0.19</v>
      </c>
      <c r="I230" s="146">
        <f>ROUND(I225*H228*H230,0)</f>
        <v>51006066</v>
      </c>
      <c r="J230" s="123"/>
      <c r="K230" s="132">
        <v>0.19</v>
      </c>
      <c r="L230" s="146">
        <f>ROUND(L225*K228*K230,0)</f>
        <v>0</v>
      </c>
      <c r="M230" s="123"/>
      <c r="N230" s="132">
        <v>0.19</v>
      </c>
      <c r="O230" s="146">
        <f>ROUND(O225*N228*N230,0)</f>
        <v>0</v>
      </c>
      <c r="P230" s="123"/>
      <c r="Q230" s="132">
        <v>0.19</v>
      </c>
      <c r="R230" s="146">
        <f>ROUND(R225*Q228*Q230,0)</f>
        <v>0</v>
      </c>
      <c r="S230" s="123"/>
    </row>
    <row r="231" spans="1:19" x14ac:dyDescent="0.25">
      <c r="A231" s="123"/>
      <c r="B231" s="235"/>
      <c r="C231" s="137" t="s">
        <v>82</v>
      </c>
      <c r="D231" s="123"/>
      <c r="E231" s="138"/>
      <c r="F231" s="127"/>
      <c r="G231" s="147">
        <f>ROUND(G225+G229+G230,0)</f>
        <v>6912127335</v>
      </c>
      <c r="H231" s="139"/>
      <c r="I231" s="147">
        <f>ROUND(I225+I229+I230,0)</f>
        <v>6912127335</v>
      </c>
      <c r="J231" s="123"/>
      <c r="K231" s="139"/>
      <c r="L231" s="147">
        <f>ROUND(L225+L229+L230,0)</f>
        <v>0</v>
      </c>
      <c r="M231" s="123"/>
      <c r="N231" s="139"/>
      <c r="O231" s="147">
        <f>ROUND(O225+O229+O230,0)</f>
        <v>0</v>
      </c>
      <c r="P231" s="123"/>
      <c r="Q231" s="139"/>
      <c r="R231" s="147">
        <f>ROUND(R225+R229+R230,0)</f>
        <v>0</v>
      </c>
      <c r="S231" s="123"/>
    </row>
    <row r="232" spans="1:19" x14ac:dyDescent="0.25">
      <c r="A232" s="123"/>
      <c r="B232" s="235"/>
      <c r="C232" s="137"/>
      <c r="D232" s="123"/>
      <c r="E232" s="138"/>
      <c r="F232" s="127"/>
      <c r="G232" s="147"/>
      <c r="H232" s="139"/>
      <c r="I232" s="127"/>
      <c r="J232" s="123"/>
      <c r="K232" s="139"/>
      <c r="L232" s="127"/>
      <c r="M232" s="123"/>
      <c r="N232" s="139"/>
      <c r="O232" s="127"/>
      <c r="P232" s="123"/>
      <c r="Q232" s="139"/>
      <c r="R232" s="127"/>
      <c r="S232" s="123"/>
    </row>
    <row r="233" spans="1:19" x14ac:dyDescent="0.25">
      <c r="A233" s="123"/>
      <c r="B233" s="235"/>
      <c r="C233" s="137" t="s">
        <v>77</v>
      </c>
      <c r="D233" s="123"/>
      <c r="E233" s="138"/>
      <c r="F233" s="127"/>
      <c r="G233" s="147"/>
      <c r="H233" s="139"/>
      <c r="I233" s="127"/>
      <c r="J233" s="123"/>
      <c r="K233" s="139"/>
      <c r="L233" s="127"/>
      <c r="M233" s="123"/>
      <c r="N233" s="139"/>
      <c r="O233" s="127"/>
      <c r="P233" s="123"/>
      <c r="Q233" s="139"/>
      <c r="R233" s="127"/>
      <c r="S233" s="123"/>
    </row>
    <row r="234" spans="1:19" x14ac:dyDescent="0.25">
      <c r="A234" s="123"/>
      <c r="B234" s="235"/>
      <c r="C234" s="137" t="s">
        <v>78</v>
      </c>
      <c r="D234" s="123"/>
      <c r="E234" s="138"/>
      <c r="F234" s="127"/>
      <c r="G234" s="147">
        <v>20830936</v>
      </c>
      <c r="H234" s="139"/>
      <c r="I234" s="147">
        <v>20830936</v>
      </c>
      <c r="J234" s="123"/>
      <c r="K234" s="139"/>
      <c r="L234" s="147">
        <v>0</v>
      </c>
      <c r="M234" s="123"/>
      <c r="N234" s="139"/>
      <c r="O234" s="147">
        <v>0</v>
      </c>
      <c r="P234" s="123"/>
      <c r="Q234" s="139"/>
      <c r="R234" s="147">
        <v>0</v>
      </c>
      <c r="S234" s="123"/>
    </row>
    <row r="235" spans="1:19" x14ac:dyDescent="0.25">
      <c r="A235" s="79"/>
      <c r="B235" s="235"/>
      <c r="C235" s="137" t="s">
        <v>79</v>
      </c>
      <c r="D235" s="79"/>
      <c r="E235" s="138"/>
      <c r="F235" s="81"/>
      <c r="G235" s="145">
        <v>6203920</v>
      </c>
      <c r="H235" s="148"/>
      <c r="I235" s="147">
        <v>6203920</v>
      </c>
      <c r="J235" s="79"/>
      <c r="K235" s="148"/>
      <c r="L235" s="147">
        <v>0</v>
      </c>
      <c r="M235" s="79"/>
      <c r="N235" s="148"/>
      <c r="O235" s="147">
        <v>0</v>
      </c>
      <c r="P235" s="79"/>
      <c r="Q235" s="148"/>
      <c r="R235" s="147">
        <v>0</v>
      </c>
      <c r="S235" s="79"/>
    </row>
    <row r="236" spans="1:19" x14ac:dyDescent="0.25">
      <c r="A236" s="79"/>
      <c r="B236" s="235"/>
      <c r="C236" s="137" t="s">
        <v>464</v>
      </c>
      <c r="D236" s="312">
        <v>1.72E-2</v>
      </c>
      <c r="E236" s="138"/>
      <c r="F236" s="81"/>
      <c r="G236" s="145">
        <f>+ROUND(D236*G$225,0)</f>
        <v>92347825</v>
      </c>
      <c r="H236" s="313">
        <v>1.72E-2</v>
      </c>
      <c r="I236" s="147">
        <f>+ROUND(H236*I$225,0)</f>
        <v>92347825</v>
      </c>
      <c r="J236" s="79"/>
      <c r="K236" s="313">
        <v>1.72E-2</v>
      </c>
      <c r="L236" s="147">
        <f>+ROUND(K236*L$225,0)</f>
        <v>0</v>
      </c>
      <c r="M236" s="79"/>
      <c r="N236" s="313">
        <v>1.72E-2</v>
      </c>
      <c r="O236" s="147">
        <f>+ROUND(N236*O$225,0)</f>
        <v>0</v>
      </c>
      <c r="P236" s="79"/>
      <c r="Q236" s="313">
        <v>1.72E-2</v>
      </c>
      <c r="R236" s="147">
        <f>+ROUND(Q236*R$225,0)</f>
        <v>0</v>
      </c>
      <c r="S236" s="79"/>
    </row>
    <row r="237" spans="1:19" x14ac:dyDescent="0.25">
      <c r="A237" s="79"/>
      <c r="B237" s="235"/>
      <c r="C237" s="137" t="s">
        <v>465</v>
      </c>
      <c r="D237" s="312">
        <v>6.7799999999999996E-3</v>
      </c>
      <c r="E237" s="138"/>
      <c r="F237" s="81"/>
      <c r="G237" s="145">
        <f>+ROUND(D237*G$225,0)</f>
        <v>36402224</v>
      </c>
      <c r="H237" s="313">
        <v>6.7799999999999996E-3</v>
      </c>
      <c r="I237" s="147">
        <f>+ROUND(H237*I$225,0)</f>
        <v>36402224</v>
      </c>
      <c r="J237" s="79"/>
      <c r="K237" s="313">
        <v>6.7799999999999996E-3</v>
      </c>
      <c r="L237" s="147">
        <f>+ROUND(K237*L$225,0)</f>
        <v>0</v>
      </c>
      <c r="M237" s="79"/>
      <c r="N237" s="313">
        <v>6.7799999999999996E-3</v>
      </c>
      <c r="O237" s="147">
        <f>+ROUND(N237*O$225,0)</f>
        <v>0</v>
      </c>
      <c r="P237" s="79"/>
      <c r="Q237" s="313">
        <v>6.7799999999999996E-3</v>
      </c>
      <c r="R237" s="147">
        <f>+ROUND(Q237*R$225,0)</f>
        <v>0</v>
      </c>
      <c r="S237" s="79"/>
    </row>
    <row r="238" spans="1:19" x14ac:dyDescent="0.25">
      <c r="A238" s="123"/>
      <c r="B238" s="235"/>
      <c r="C238" s="137"/>
      <c r="D238" s="123"/>
      <c r="E238" s="138"/>
      <c r="F238" s="127"/>
      <c r="G238" s="147"/>
      <c r="H238" s="139"/>
      <c r="I238" s="146"/>
      <c r="J238" s="123"/>
      <c r="K238" s="139"/>
      <c r="L238" s="146"/>
      <c r="M238" s="123"/>
      <c r="N238" s="139"/>
      <c r="O238" s="146"/>
      <c r="P238" s="123"/>
      <c r="Q238" s="139"/>
      <c r="R238" s="146"/>
      <c r="S238" s="123"/>
    </row>
    <row r="239" spans="1:19" x14ac:dyDescent="0.25">
      <c r="A239" s="79"/>
      <c r="B239" s="235"/>
      <c r="C239" s="137" t="s">
        <v>80</v>
      </c>
      <c r="D239" s="79"/>
      <c r="E239" s="138"/>
      <c r="F239" s="81"/>
      <c r="G239" s="145">
        <f>SUM(G231:G238)</f>
        <v>7067912240</v>
      </c>
      <c r="H239" s="148"/>
      <c r="I239" s="146"/>
      <c r="J239" s="79"/>
      <c r="K239" s="148"/>
      <c r="L239" s="146"/>
      <c r="M239" s="79"/>
      <c r="N239" s="148"/>
      <c r="O239" s="146"/>
      <c r="P239" s="79"/>
      <c r="Q239" s="148"/>
      <c r="R239" s="146"/>
      <c r="S239" s="79"/>
    </row>
    <row r="240" spans="1:19" x14ac:dyDescent="0.25">
      <c r="A240" s="123"/>
      <c r="B240" s="235"/>
      <c r="C240" s="137"/>
      <c r="D240" s="123"/>
      <c r="E240" s="138"/>
      <c r="F240" s="127"/>
      <c r="G240" s="147"/>
      <c r="H240" s="139"/>
      <c r="I240" s="146"/>
      <c r="J240" s="123"/>
      <c r="K240" s="139"/>
      <c r="L240" s="146"/>
      <c r="M240" s="123"/>
      <c r="N240" s="139"/>
      <c r="O240" s="146"/>
      <c r="P240" s="123"/>
      <c r="Q240" s="139"/>
      <c r="R240" s="146"/>
      <c r="S240" s="123"/>
    </row>
    <row r="241" spans="1:19" ht="15" x14ac:dyDescent="0.25">
      <c r="A241" s="123"/>
      <c r="B241" s="234"/>
      <c r="C241" s="140" t="s">
        <v>46</v>
      </c>
      <c r="D241" s="123"/>
      <c r="E241" s="123"/>
      <c r="F241" s="123"/>
      <c r="G241" s="123"/>
      <c r="H241" s="79"/>
      <c r="I241" s="149">
        <f>SUM(I231:I240)</f>
        <v>7067912240</v>
      </c>
      <c r="J241" s="124" t="str">
        <f>+IF(I241&lt;=$G239,"OK","NO OK")</f>
        <v>OK</v>
      </c>
      <c r="K241" s="79"/>
      <c r="L241" s="149">
        <f>SUM(L231:L240)</f>
        <v>0</v>
      </c>
      <c r="M241" s="124" t="str">
        <f>+IF(L241&lt;=$G239,"OK","NO OK")</f>
        <v>OK</v>
      </c>
      <c r="N241" s="79"/>
      <c r="O241" s="149">
        <f>SUM(O231:O240)</f>
        <v>0</v>
      </c>
      <c r="P241" s="124" t="str">
        <f>+IF(O241&lt;=$G239,"OK","NO OK")</f>
        <v>OK</v>
      </c>
      <c r="Q241" s="79"/>
      <c r="R241" s="149">
        <f>SUM(R231:R240)</f>
        <v>0</v>
      </c>
      <c r="S241" s="124" t="str">
        <f>+IF(R241&lt;=$G239,"OK","NO OK")</f>
        <v>OK</v>
      </c>
    </row>
    <row r="242" spans="1:19" ht="15" x14ac:dyDescent="0.25">
      <c r="A242" s="79"/>
      <c r="B242" s="234"/>
      <c r="C242" s="141" t="s">
        <v>47</v>
      </c>
      <c r="D242" s="79"/>
      <c r="E242" s="79"/>
      <c r="F242" s="79"/>
      <c r="G242" s="79"/>
      <c r="H242" s="79"/>
      <c r="I242" s="142">
        <f>+ROUND(I241/$G239,4)</f>
        <v>1</v>
      </c>
      <c r="J242" s="124" t="str">
        <f>+IF(I242&gt;=95%,"OK","NO OK")</f>
        <v>OK</v>
      </c>
      <c r="K242" s="79"/>
      <c r="L242" s="142">
        <f>+ROUND(L241/$G239,4)</f>
        <v>0</v>
      </c>
      <c r="M242" s="124" t="str">
        <f>+IF(L242&gt;=95%,"OK","NO OK")</f>
        <v>NO OK</v>
      </c>
      <c r="N242" s="79"/>
      <c r="O242" s="142">
        <f>+ROUND(O241/$G239,4)</f>
        <v>0</v>
      </c>
      <c r="P242" s="124" t="str">
        <f>+IF(O242&gt;=95%,"OK","NO OK")</f>
        <v>NO OK</v>
      </c>
      <c r="Q242" s="79"/>
      <c r="R242" s="142">
        <f>+ROUND(R241/$G239,4)</f>
        <v>0</v>
      </c>
      <c r="S242" s="124" t="str">
        <f>+IF(R242&gt;=95%,"OK","NO OK")</f>
        <v>NO OK</v>
      </c>
    </row>
    <row r="243" spans="1:19" x14ac:dyDescent="0.25">
      <c r="A243" s="79"/>
      <c r="B243" s="234"/>
      <c r="C243" s="141" t="s">
        <v>48</v>
      </c>
      <c r="D243" s="79"/>
      <c r="E243" s="79"/>
      <c r="F243" s="79"/>
      <c r="G243" s="79"/>
      <c r="H243" s="79"/>
      <c r="I243" s="145">
        <v>7067912240</v>
      </c>
      <c r="J243" s="79"/>
      <c r="K243" s="79"/>
      <c r="L243" s="129">
        <v>0</v>
      </c>
      <c r="M243" s="79"/>
      <c r="N243" s="79"/>
      <c r="O243" s="129">
        <v>0</v>
      </c>
      <c r="P243" s="79"/>
      <c r="Q243" s="79"/>
      <c r="R243" s="129">
        <v>0</v>
      </c>
      <c r="S243" s="79"/>
    </row>
    <row r="244" spans="1:19" x14ac:dyDescent="0.25">
      <c r="A244" s="79"/>
      <c r="B244" s="234"/>
      <c r="C244" s="141" t="s">
        <v>49</v>
      </c>
      <c r="D244" s="79"/>
      <c r="E244" s="79"/>
      <c r="F244" s="79"/>
      <c r="G244" s="79"/>
      <c r="H244" s="79"/>
      <c r="I244" s="129">
        <f>+ABS(I241-I243)</f>
        <v>0</v>
      </c>
      <c r="J244" s="79"/>
      <c r="K244" s="79"/>
      <c r="L244" s="129">
        <f>+ABS(L241-L243)</f>
        <v>0</v>
      </c>
      <c r="M244" s="79"/>
      <c r="N244" s="79"/>
      <c r="O244" s="129">
        <f>+ABS(O241-O243)</f>
        <v>0</v>
      </c>
      <c r="P244" s="79"/>
      <c r="Q244" s="79"/>
      <c r="R244" s="129">
        <f>+ABS(R241-R243)</f>
        <v>0</v>
      </c>
      <c r="S244" s="79"/>
    </row>
    <row r="245" spans="1:19" ht="15" x14ac:dyDescent="0.25">
      <c r="A245" s="79"/>
      <c r="B245" s="234"/>
      <c r="C245" s="141" t="s">
        <v>50</v>
      </c>
      <c r="D245" s="79"/>
      <c r="E245" s="79"/>
      <c r="F245" s="79"/>
      <c r="G245" s="79"/>
      <c r="H245" s="79"/>
      <c r="I245" s="150">
        <f>+I244/I243</f>
        <v>0</v>
      </c>
      <c r="J245" s="143" t="str">
        <f>+IF(I245&gt;0.1%,"NO OK","OK")</f>
        <v>OK</v>
      </c>
      <c r="K245" s="79"/>
      <c r="L245" s="150" t="e">
        <f>+L244/L243</f>
        <v>#DIV/0!</v>
      </c>
      <c r="M245" s="143" t="e">
        <f>+IF(L245&gt;0.1%,"NO OK","OK")</f>
        <v>#DIV/0!</v>
      </c>
      <c r="N245" s="79"/>
      <c r="O245" s="150" t="e">
        <f>+O244/O243</f>
        <v>#DIV/0!</v>
      </c>
      <c r="P245" s="143" t="e">
        <f>+IF(O245&gt;0.1%,"NO OK","OK")</f>
        <v>#DIV/0!</v>
      </c>
      <c r="Q245" s="79"/>
      <c r="R245" s="150" t="e">
        <f>+R244/R243</f>
        <v>#DIV/0!</v>
      </c>
      <c r="S245" s="143" t="e">
        <f>+IF(R245&gt;0.1%,"NO OK","OK")</f>
        <v>#DIV/0!</v>
      </c>
    </row>
    <row r="246" spans="1:19" ht="15" x14ac:dyDescent="0.25">
      <c r="A246" s="79"/>
      <c r="B246" s="234"/>
      <c r="C246" s="141" t="s">
        <v>51</v>
      </c>
      <c r="D246" s="79"/>
      <c r="E246" s="79"/>
      <c r="F246" s="79"/>
      <c r="G246" s="79"/>
      <c r="H246" s="79"/>
      <c r="I246" s="79"/>
      <c r="J246" s="143" t="s">
        <v>15</v>
      </c>
      <c r="K246" s="79"/>
      <c r="L246" s="79"/>
      <c r="M246" s="143" t="s">
        <v>15</v>
      </c>
      <c r="N246" s="79"/>
      <c r="O246" s="79"/>
      <c r="P246" s="143" t="s">
        <v>15</v>
      </c>
      <c r="Q246" s="79"/>
      <c r="R246" s="79"/>
      <c r="S246" s="143" t="s">
        <v>15</v>
      </c>
    </row>
    <row r="247" spans="1:19" ht="15" x14ac:dyDescent="0.25">
      <c r="A247" s="79"/>
      <c r="B247" s="234"/>
      <c r="C247" s="141" t="s">
        <v>52</v>
      </c>
      <c r="D247" s="79"/>
      <c r="E247" s="79"/>
      <c r="F247" s="79"/>
      <c r="G247" s="79"/>
      <c r="H247" s="408" t="str">
        <f>+IF(J241="OK",IF(J242="OK",IF(J245="OK",IF(J246="OK",IF(J229="OK","SI","NO"),"NO"),"NO"),"NO"),"NO")</f>
        <v>SI</v>
      </c>
      <c r="I247" s="409"/>
      <c r="J247" s="410"/>
      <c r="K247" s="408" t="str">
        <f>+IF(M241="OK",IF(M242="OK",IF(M245="OK",IF(M246="OK",IF(M229="OK","SI","NO"),"NO"),"NO"),"NO"),"NO")</f>
        <v>NO</v>
      </c>
      <c r="L247" s="409"/>
      <c r="M247" s="410"/>
      <c r="N247" s="408" t="str">
        <f>+IF(P241="OK",IF(P242="OK",IF(P245="OK",IF(P246="OK",IF(P229="OK","SI","NO"),"NO"),"NO"),"NO"),"NO")</f>
        <v>NO</v>
      </c>
      <c r="O247" s="409"/>
      <c r="P247" s="410"/>
      <c r="Q247" s="408" t="str">
        <f>+IF(S241="OK",IF(S242="OK",IF(S245="OK",IF(S246="OK",IF(S229="OK","SI","NO"),"NO"),"NO"),"NO"),"NO")</f>
        <v>NO</v>
      </c>
      <c r="R247" s="409"/>
      <c r="S247" s="410"/>
    </row>
    <row r="249" spans="1:19" ht="15.75" x14ac:dyDescent="0.25">
      <c r="C249" s="31" t="s">
        <v>35</v>
      </c>
      <c r="H249" s="31"/>
      <c r="I249" s="39"/>
      <c r="J249" s="39"/>
      <c r="K249" s="31"/>
      <c r="L249" s="39"/>
      <c r="M249" s="39"/>
      <c r="N249" s="31"/>
      <c r="O249" s="39"/>
      <c r="P249" s="39"/>
      <c r="Q249" s="31"/>
      <c r="R249" s="39"/>
      <c r="S249" s="39"/>
    </row>
    <row r="250" spans="1:19" x14ac:dyDescent="0.25">
      <c r="H250" s="38"/>
      <c r="I250" s="39"/>
      <c r="J250" s="39"/>
      <c r="K250" s="38"/>
      <c r="L250" s="39"/>
      <c r="M250" s="39"/>
      <c r="N250" s="38"/>
      <c r="O250" s="39"/>
      <c r="P250" s="39"/>
      <c r="Q250" s="38"/>
      <c r="R250" s="39"/>
      <c r="S250" s="39"/>
    </row>
    <row r="251" spans="1:19" x14ac:dyDescent="0.25">
      <c r="H251" s="38"/>
      <c r="I251" s="39"/>
      <c r="J251" s="39"/>
      <c r="K251" s="38"/>
      <c r="L251" s="39"/>
      <c r="M251" s="39"/>
      <c r="N251" s="38"/>
      <c r="O251" s="39"/>
      <c r="P251" s="39"/>
      <c r="Q251" s="38"/>
      <c r="R251" s="39"/>
      <c r="S251" s="39"/>
    </row>
    <row r="252" spans="1:19" x14ac:dyDescent="0.25">
      <c r="H252" s="38"/>
      <c r="I252" s="39"/>
      <c r="J252" s="39"/>
      <c r="K252" s="38"/>
      <c r="L252" s="39"/>
      <c r="M252" s="39"/>
      <c r="N252" s="38"/>
      <c r="O252" s="39"/>
      <c r="P252" s="39"/>
      <c r="Q252" s="38"/>
      <c r="R252" s="39"/>
      <c r="S252" s="39"/>
    </row>
    <row r="253" spans="1:19" ht="15.75" x14ac:dyDescent="0.25">
      <c r="C253" s="41" t="s">
        <v>36</v>
      </c>
      <c r="D253" s="41"/>
      <c r="H253" s="41"/>
      <c r="I253" s="39"/>
      <c r="J253" s="41"/>
      <c r="K253" s="41"/>
      <c r="L253" s="39"/>
      <c r="M253" s="41"/>
      <c r="N253" s="41"/>
      <c r="O253" s="39"/>
      <c r="P253" s="41"/>
      <c r="Q253" s="41"/>
      <c r="R253" s="39"/>
      <c r="S253" s="41"/>
    </row>
    <row r="254" spans="1:19" ht="15.75" x14ac:dyDescent="0.25">
      <c r="C254" s="42" t="s">
        <v>70</v>
      </c>
      <c r="D254" s="42"/>
      <c r="H254" s="42"/>
      <c r="I254" s="39"/>
      <c r="J254" s="42"/>
      <c r="K254" s="42"/>
      <c r="L254" s="39"/>
      <c r="M254" s="42"/>
      <c r="N254" s="42"/>
      <c r="O254" s="39"/>
      <c r="P254" s="42"/>
      <c r="Q254" s="42"/>
      <c r="R254" s="39"/>
      <c r="S254" s="42"/>
    </row>
    <row r="255" spans="1:19" ht="15.75" x14ac:dyDescent="0.25">
      <c r="C255" s="42"/>
      <c r="H255" s="42"/>
      <c r="I255" s="39"/>
      <c r="J255" s="39"/>
      <c r="K255" s="42"/>
      <c r="L255" s="39"/>
      <c r="M255" s="39"/>
      <c r="N255" s="42"/>
      <c r="O255" s="39"/>
      <c r="P255" s="39"/>
      <c r="Q255" s="42"/>
      <c r="R255" s="39"/>
      <c r="S255" s="39"/>
    </row>
    <row r="256" spans="1:19" ht="15.75" x14ac:dyDescent="0.25">
      <c r="C256" s="42"/>
      <c r="H256" s="42"/>
      <c r="I256" s="43"/>
      <c r="J256" s="43"/>
      <c r="K256" s="42"/>
      <c r="L256" s="43"/>
      <c r="M256" s="43"/>
      <c r="N256" s="42"/>
      <c r="O256" s="43"/>
      <c r="P256" s="43"/>
      <c r="Q256" s="42"/>
      <c r="R256" s="43"/>
      <c r="S256" s="43"/>
    </row>
    <row r="257" spans="3:19" ht="15.75" x14ac:dyDescent="0.25">
      <c r="C257" s="42"/>
      <c r="H257" s="42"/>
      <c r="I257" s="43"/>
      <c r="J257" s="43"/>
      <c r="K257" s="42"/>
      <c r="L257" s="43"/>
      <c r="M257" s="43"/>
      <c r="N257" s="42"/>
      <c r="O257" s="43"/>
      <c r="P257" s="43"/>
      <c r="Q257" s="42"/>
      <c r="R257" s="43"/>
      <c r="S257" s="43"/>
    </row>
    <row r="258" spans="3:19" ht="15.75" x14ac:dyDescent="0.25">
      <c r="C258" s="41" t="s">
        <v>37</v>
      </c>
      <c r="D258" s="41"/>
      <c r="H258" s="41"/>
      <c r="I258" s="41"/>
      <c r="J258" s="41"/>
      <c r="K258" s="41"/>
      <c r="L258" s="41"/>
      <c r="M258" s="41"/>
      <c r="N258" s="41"/>
      <c r="O258" s="41"/>
      <c r="P258" s="41"/>
      <c r="Q258" s="41"/>
      <c r="R258" s="41"/>
      <c r="S258" s="41"/>
    </row>
    <row r="259" spans="3:19" ht="15.75" x14ac:dyDescent="0.25">
      <c r="C259" s="42" t="s">
        <v>38</v>
      </c>
      <c r="D259" s="42"/>
      <c r="H259" s="42"/>
      <c r="I259" s="43"/>
      <c r="J259" s="43"/>
      <c r="K259" s="42"/>
      <c r="L259" s="43"/>
      <c r="M259" s="43"/>
      <c r="N259" s="42"/>
      <c r="O259" s="43"/>
      <c r="P259" s="43"/>
      <c r="Q259" s="42"/>
      <c r="R259" s="43"/>
      <c r="S259" s="43"/>
    </row>
    <row r="260" spans="3:19" ht="15.75" x14ac:dyDescent="0.25">
      <c r="C260" s="42" t="s">
        <v>39</v>
      </c>
      <c r="H260" s="42"/>
      <c r="I260" s="43"/>
      <c r="J260" s="43"/>
      <c r="K260" s="42"/>
      <c r="L260" s="43"/>
      <c r="M260" s="43"/>
      <c r="N260" s="42"/>
      <c r="O260" s="43"/>
      <c r="P260" s="43"/>
      <c r="Q260" s="42"/>
      <c r="R260" s="43"/>
      <c r="S260" s="43"/>
    </row>
  </sheetData>
  <mergeCells count="25">
    <mergeCell ref="N3:P4"/>
    <mergeCell ref="N5:P5"/>
    <mergeCell ref="N6:N7"/>
    <mergeCell ref="O6:O7"/>
    <mergeCell ref="N247:P247"/>
    <mergeCell ref="A5:G5"/>
    <mergeCell ref="H5:J5"/>
    <mergeCell ref="K5:M5"/>
    <mergeCell ref="A1:G1"/>
    <mergeCell ref="A2:G2"/>
    <mergeCell ref="A3:G4"/>
    <mergeCell ref="H3:J4"/>
    <mergeCell ref="K3:M4"/>
    <mergeCell ref="H247:J247"/>
    <mergeCell ref="K247:M247"/>
    <mergeCell ref="L6:L7"/>
    <mergeCell ref="A6:G6"/>
    <mergeCell ref="H6:H7"/>
    <mergeCell ref="I6:I7"/>
    <mergeCell ref="K6:K7"/>
    <mergeCell ref="Q3:S4"/>
    <mergeCell ref="Q5:S5"/>
    <mergeCell ref="Q6:Q7"/>
    <mergeCell ref="R6:R7"/>
    <mergeCell ref="Q247:S247"/>
  </mergeCells>
  <conditionalFormatting sqref="J9 J11 J13 J15 J17 J19 J21 J23 J25 J27 J29 J31 J33 J35 J37 J39 J41 J43 J45 J47 J49 J51 J53 J55 J57 J59 J61 J63 J65 J67 J69 J71 J73 J75 J77 J79 J81 J83 J85 J87 J89 J91 J93 J95 J97 J99 J101 J103 J105 J107 J109 J111 J113 J115 J117 J119 J121 J123 J125 J127 J129 J131 J133 J135 J137 J139 J141 J143 J145 J147 J149 J151 J153 J155 J157 J159 J161 J163 J165 J167 J169 J171 J173 J175 J177 J179 J181 J183 J185 J187 J189 J191 J193 J195 J197 J199 J201 J203 J205 J207 J209 J211 J213 J215 J217 J219 J221:J222">
    <cfRule type="containsText" dxfId="35" priority="59" operator="containsText" text="NO OK">
      <formula>NOT(ISERROR(SEARCH("NO OK",J9)))</formula>
    </cfRule>
  </conditionalFormatting>
  <conditionalFormatting sqref="J245">
    <cfRule type="containsText" dxfId="34" priority="58" operator="containsText" text="NO OK">
      <formula>NOT(ISERROR(SEARCH("NO OK",J245)))</formula>
    </cfRule>
  </conditionalFormatting>
  <conditionalFormatting sqref="J241:J242">
    <cfRule type="containsText" dxfId="33" priority="57" operator="containsText" text="NO OK">
      <formula>NOT(ISERROR(SEARCH("NO OK",J241)))</formula>
    </cfRule>
  </conditionalFormatting>
  <conditionalFormatting sqref="J246">
    <cfRule type="containsText" dxfId="32" priority="56" operator="containsText" text="NO OK">
      <formula>NOT(ISERROR(SEARCH("NO OK",J246)))</formula>
    </cfRule>
  </conditionalFormatting>
  <conditionalFormatting sqref="J229">
    <cfRule type="cellIs" dxfId="31" priority="55" operator="equal">
      <formula>"NO OK"</formula>
    </cfRule>
  </conditionalFormatting>
  <conditionalFormatting sqref="H247">
    <cfRule type="containsText" dxfId="30" priority="54" operator="containsText" text="NO">
      <formula>NOT(ISERROR(SEARCH("NO",H247)))</formula>
    </cfRule>
  </conditionalFormatting>
  <conditionalFormatting sqref="M9 M11 M13 M15 M17 M19 M21 M23 M25 M27 M29 M31 M33 M35 M37 M39 M41 M43 M45 M47 M49 M51 M53 M55 M57 M59 M61 M63 M65 M67 M69 M71 M73 M75 M77 M79 M81 M83 M85 M87 M89 M91 M93 M95 M97 M99 M101 M103 M105 M107 M109 M111 M113 M115 M117 M119 M121 M123 M125 M127 M129 M131 M133 M135 M137 M139 M141 M143 M145 M147 M149 M151 M153 M155 M157 M159 M161 M163 M165 M167 M169 M171 M173 M175 M177 M179 M181 M183 M185 M187 M189 M191 M193 M195 M197 M199 M201 M203 M205 M207 M209 M211 M213 M215 M217 M219 M221:M222">
    <cfRule type="containsText" dxfId="29" priority="53" operator="containsText" text="NO OK">
      <formula>NOT(ISERROR(SEARCH("NO OK",M9)))</formula>
    </cfRule>
  </conditionalFormatting>
  <conditionalFormatting sqref="M245">
    <cfRule type="containsText" dxfId="28" priority="52" operator="containsText" text="NO OK">
      <formula>NOT(ISERROR(SEARCH("NO OK",M245)))</formula>
    </cfRule>
  </conditionalFormatting>
  <conditionalFormatting sqref="M242">
    <cfRule type="containsText" dxfId="27" priority="51" operator="containsText" text="NO OK">
      <formula>NOT(ISERROR(SEARCH("NO OK",M242)))</formula>
    </cfRule>
  </conditionalFormatting>
  <conditionalFormatting sqref="M246">
    <cfRule type="containsText" dxfId="26" priority="50" operator="containsText" text="NO OK">
      <formula>NOT(ISERROR(SEARCH("NO OK",M246)))</formula>
    </cfRule>
  </conditionalFormatting>
  <conditionalFormatting sqref="M229">
    <cfRule type="cellIs" dxfId="25" priority="49" operator="equal">
      <formula>"NO OK"</formula>
    </cfRule>
  </conditionalFormatting>
  <conditionalFormatting sqref="K247">
    <cfRule type="containsText" dxfId="24" priority="48" operator="containsText" text="NO">
      <formula>NOT(ISERROR(SEARCH("NO",K247)))</formula>
    </cfRule>
  </conditionalFormatting>
  <conditionalFormatting sqref="H247:M247">
    <cfRule type="containsText" dxfId="23" priority="41" operator="containsText" text="SI">
      <formula>NOT(ISERROR(SEARCH("SI",H247)))</formula>
    </cfRule>
  </conditionalFormatting>
  <conditionalFormatting sqref="J10 J12 J14 J16 J18 J20 J22 J24 J26 J28 J30 J32 J34 J36 J38 J40 J42 J44 J46 J48 J50 J52 J54 J56 J58 J60 J62 J64 J66 J68 J70 J72 J74 J76 J78 J80 J82 J84 J86 J88 J90 J92 J94 J96 J98 J100 J102 J104 J106 J108 J110 J112 J114 J116 J118 J120 J122 J124 J126 J128 J130 J132 J134 J136 J138 J140 J142 J144 J146 J148 J150 J152 J154 J156 J158 J160 J162 J164 J166 J168 J170 J172 J174 J176 J178 J180 J182 J184 J186 J188 J190 J192 J194 J196 J198 J200 J202 J204 J206 J208 J210 J212 J214 J216 J218 J220">
    <cfRule type="containsText" dxfId="22" priority="25" operator="containsText" text="NO OK">
      <formula>NOT(ISERROR(SEARCH("NO OK",J10)))</formula>
    </cfRule>
  </conditionalFormatting>
  <conditionalFormatting sqref="M10 M12 M14 M16 M18 M20 M22 M24 M26 M28 M30 M32 M34 M36 M38 M40 M42 M44 M46 M48 M50 M52 M54 M56 M58 M60 M62 M64 M66 M68 M70 M72 M74 M76 M78 M80 M82 M84 M86 M88 M90 M92 M94 M96 M98 M100 M102 M104 M106 M108 M110 M112 M114 M116 M118 M120 M122 M124 M126 M128 M130 M132 M134 M136 M138 M140 M142 M144 M146 M148 M150 M152 M154 M156 M158 M160 M162 M164 M166 M168 M170 M172 M174 M176 M178 M180 M182 M184 M186 M188 M190 M192 M194 M196 M198 M200 M202 M204 M206 M208 M210 M212 M214 M216 M218 M220">
    <cfRule type="containsText" dxfId="21" priority="24" operator="containsText" text="NO OK">
      <formula>NOT(ISERROR(SEARCH("NO OK",M10)))</formula>
    </cfRule>
  </conditionalFormatting>
  <conditionalFormatting sqref="M241">
    <cfRule type="containsText" dxfId="20" priority="19" operator="containsText" text="NO OK">
      <formula>NOT(ISERROR(SEARCH("NO OK",M241)))</formula>
    </cfRule>
  </conditionalFormatting>
  <conditionalFormatting sqref="P9 P11 P13 P15 P17 P19 P21 P23 P25 P27 P29 P31 P33 P35 P37 P39 P41 P43 P45 P47 P49 P51 P53 P55 P57 P59 P61 P63 P65 P67 P69 P71 P73 P75 P77 P79 P81 P83 P85 P87 P89 P91 P93 P95 P97 P99 P101 P103 P105 P107 P109 P111 P113 P115 P117 P119 P121 P123 P125 P127 P129 P131 P133 P135 P137 P139 P141 P143 P145 P147 P149 P151 P153 P155 P157 P159 P161 P163 P165 P167 P169 P171 P173 P175 P177 P179 P181 P183 P185 P187 P189 P191 P193 P195 P197 P199 P201 P203 P205 P207 P209 P211 P213 P215 P217 P219 P221:P222">
    <cfRule type="containsText" dxfId="19" priority="18" operator="containsText" text="NO OK">
      <formula>NOT(ISERROR(SEARCH("NO OK",P9)))</formula>
    </cfRule>
  </conditionalFormatting>
  <conditionalFormatting sqref="P245">
    <cfRule type="containsText" dxfId="18" priority="17" operator="containsText" text="NO OK">
      <formula>NOT(ISERROR(SEARCH("NO OK",P245)))</formula>
    </cfRule>
  </conditionalFormatting>
  <conditionalFormatting sqref="P242">
    <cfRule type="containsText" dxfId="17" priority="16" operator="containsText" text="NO OK">
      <formula>NOT(ISERROR(SEARCH("NO OK",P242)))</formula>
    </cfRule>
  </conditionalFormatting>
  <conditionalFormatting sqref="P246">
    <cfRule type="containsText" dxfId="16" priority="15" operator="containsText" text="NO OK">
      <formula>NOT(ISERROR(SEARCH("NO OK",P246)))</formula>
    </cfRule>
  </conditionalFormatting>
  <conditionalFormatting sqref="P229">
    <cfRule type="cellIs" dxfId="15" priority="14" operator="equal">
      <formula>"NO OK"</formula>
    </cfRule>
  </conditionalFormatting>
  <conditionalFormatting sqref="N247">
    <cfRule type="containsText" dxfId="14" priority="13" operator="containsText" text="NO">
      <formula>NOT(ISERROR(SEARCH("NO",N247)))</formula>
    </cfRule>
  </conditionalFormatting>
  <conditionalFormatting sqref="N247:P247">
    <cfRule type="containsText" dxfId="13" priority="12" operator="containsText" text="SI">
      <formula>NOT(ISERROR(SEARCH("SI",N247)))</formula>
    </cfRule>
  </conditionalFormatting>
  <conditionalFormatting sqref="P10 P12 P14 P16 P18 P20 P22 P24 P26 P28 P30 P32 P34 P36 P38 P40 P42 P44 P46 P48 P50 P52 P54 P56 P58 P60 P62 P64 P66 P68 P70 P72 P74 P76 P78 P80 P82 P84 P86 P88 P90 P92 P94 P96 P98 P100 P102 P104 P106 P108 P110 P112 P114 P116 P118 P120 P122 P124 P126 P128 P130 P132 P134 P136 P138 P140 P142 P144 P146 P148 P150 P152 P154 P156 P158 P160 P162 P164 P166 P168 P170 P172 P174 P176 P178 P180 P182 P184 P186 P188 P190 P192 P194 P196 P198 P200 P202 P204 P206 P208 P210 P212 P214 P216 P218 P220">
    <cfRule type="containsText" dxfId="12" priority="11" operator="containsText" text="NO OK">
      <formula>NOT(ISERROR(SEARCH("NO OK",P10)))</formula>
    </cfRule>
  </conditionalFormatting>
  <conditionalFormatting sqref="P241">
    <cfRule type="containsText" dxfId="11" priority="10" operator="containsText" text="NO OK">
      <formula>NOT(ISERROR(SEARCH("NO OK",P241)))</formula>
    </cfRule>
  </conditionalFormatting>
  <conditionalFormatting sqref="S9 S11 S13 S15 S17 S19 S21 S23 S25 S27 S29 S31 S33 S35 S37 S39 S41 S43 S45 S47 S49 S51 S53 S55 S57 S59 S61 S63 S65 S67 S69 S71 S73 S75 S77 S79 S81 S83 S85 S87 S89 S91 S93 S95 S97 S99 S101 S103 S105 S107 S109 S111 S113 S115 S117 S119 S121 S123 S125 S127 S129 S131 S133 S135 S137 S139 S141 S143 S145 S147 S149 S151 S153 S155 S157 S159 S161 S163 S165 S167 S169 S171 S173 S175 S177 S179 S181 S183 S185 S187 S189 S191 S193 S195 S197 S199 S201 S203 S205 S207 S209 S211 S213 S215 S217 S219 S221:S222">
    <cfRule type="containsText" dxfId="10" priority="9" operator="containsText" text="NO OK">
      <formula>NOT(ISERROR(SEARCH("NO OK",S9)))</formula>
    </cfRule>
  </conditionalFormatting>
  <conditionalFormatting sqref="S245">
    <cfRule type="containsText" dxfId="9" priority="8" operator="containsText" text="NO OK">
      <formula>NOT(ISERROR(SEARCH("NO OK",S245)))</formula>
    </cfRule>
  </conditionalFormatting>
  <conditionalFormatting sqref="S242">
    <cfRule type="containsText" dxfId="8" priority="7" operator="containsText" text="NO OK">
      <formula>NOT(ISERROR(SEARCH("NO OK",S242)))</formula>
    </cfRule>
  </conditionalFormatting>
  <conditionalFormatting sqref="S246">
    <cfRule type="containsText" dxfId="7" priority="6" operator="containsText" text="NO OK">
      <formula>NOT(ISERROR(SEARCH("NO OK",S246)))</formula>
    </cfRule>
  </conditionalFormatting>
  <conditionalFormatting sqref="S229">
    <cfRule type="cellIs" dxfId="6" priority="5" operator="equal">
      <formula>"NO OK"</formula>
    </cfRule>
  </conditionalFormatting>
  <conditionalFormatting sqref="Q247">
    <cfRule type="containsText" dxfId="5" priority="4" operator="containsText" text="NO">
      <formula>NOT(ISERROR(SEARCH("NO",Q247)))</formula>
    </cfRule>
  </conditionalFormatting>
  <conditionalFormatting sqref="Q247:S247">
    <cfRule type="containsText" dxfId="4" priority="3" operator="containsText" text="SI">
      <formula>NOT(ISERROR(SEARCH("SI",Q247)))</formula>
    </cfRule>
  </conditionalFormatting>
  <conditionalFormatting sqref="S10 S12 S14 S16 S18 S20 S22 S24 S26 S28 S30 S32 S34 S36 S38 S40 S42 S44 S46 S48 S50 S52 S54 S56 S58 S60 S62 S64 S66 S68 S70 S72 S74 S76 S78 S80 S82 S84 S86 S88 S90 S92 S94 S96 S98 S100 S102 S104 S106 S108 S110 S112 S114 S116 S118 S120 S122 S124 S126 S128 S130 S132 S134 S136 S138 S140 S142 S144 S146 S148 S150 S152 S154 S156 S158 S160 S162 S164 S166 S168 S170 S172 S174 S176 S178 S180 S182 S184 S186 S188 S190 S192 S194 S196 S198 S200 S202 S204 S206 S208 S210 S212 S214 S216 S218 S220">
    <cfRule type="containsText" dxfId="3" priority="2" operator="containsText" text="NO OK">
      <formula>NOT(ISERROR(SEARCH("NO OK",S10)))</formula>
    </cfRule>
  </conditionalFormatting>
  <conditionalFormatting sqref="S241">
    <cfRule type="containsText" dxfId="2" priority="1" operator="containsText" text="NO OK">
      <formula>NOT(ISERROR(SEARCH("NO OK",S241)))</formula>
    </cfRule>
  </conditionalFormatting>
  <pageMargins left="0.31496062992125984" right="0.11811023622047245" top="0.19685039370078741" bottom="0.35433070866141736" header="0.31496062992125984" footer="0.31496062992125984"/>
  <pageSetup scale="7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2"/>
  <sheetViews>
    <sheetView workbookViewId="0">
      <selection activeCell="I249" sqref="I249"/>
    </sheetView>
  </sheetViews>
  <sheetFormatPr baseColWidth="10" defaultRowHeight="15" x14ac:dyDescent="0.25"/>
  <cols>
    <col min="1" max="1" width="47.28515625" customWidth="1"/>
    <col min="2" max="4" width="20.7109375" customWidth="1"/>
  </cols>
  <sheetData>
    <row r="1" spans="1:4" x14ac:dyDescent="0.25">
      <c r="A1" s="405" t="s">
        <v>14</v>
      </c>
      <c r="B1" s="415"/>
      <c r="C1" s="405"/>
      <c r="D1" s="405"/>
    </row>
    <row r="2" spans="1:4" x14ac:dyDescent="0.25">
      <c r="A2" s="405" t="s">
        <v>42</v>
      </c>
      <c r="B2" s="415"/>
      <c r="C2" s="405"/>
      <c r="D2" s="405"/>
    </row>
    <row r="3" spans="1:4" x14ac:dyDescent="0.25">
      <c r="A3" s="413" t="str">
        <f>+'VERIFICACIÓN TÉCNICA'!A7</f>
        <v>OBJETO: OBRA PARA ADECUACIONES FÍSICAS PARA EL FORTALECIMIENTO DE LA INFRAESTRUCTURA TECNOLÓGICA DE LA UNIVERSIDAD DEL CAUCA.</v>
      </c>
      <c r="B3" s="414"/>
      <c r="C3" s="413"/>
      <c r="D3" s="413"/>
    </row>
    <row r="4" spans="1:4" x14ac:dyDescent="0.25">
      <c r="A4" s="416"/>
      <c r="B4" s="416"/>
      <c r="C4" s="416"/>
      <c r="D4" s="416"/>
    </row>
    <row r="5" spans="1:4" x14ac:dyDescent="0.25">
      <c r="A5" s="413"/>
      <c r="B5" s="414"/>
      <c r="C5" s="413"/>
      <c r="D5" s="413"/>
    </row>
    <row r="7" spans="1:4" ht="30" x14ac:dyDescent="0.25">
      <c r="A7" s="319" t="s">
        <v>30</v>
      </c>
      <c r="B7" s="318" t="s">
        <v>96</v>
      </c>
      <c r="C7" s="318" t="s">
        <v>97</v>
      </c>
      <c r="D7" s="318" t="s">
        <v>98</v>
      </c>
    </row>
    <row r="8" spans="1:4" x14ac:dyDescent="0.25">
      <c r="A8" s="316" t="s">
        <v>466</v>
      </c>
      <c r="B8" s="317" t="s">
        <v>111</v>
      </c>
      <c r="C8" s="317" t="s">
        <v>74</v>
      </c>
      <c r="D8" s="317" t="s">
        <v>74</v>
      </c>
    </row>
    <row r="9" spans="1:4" x14ac:dyDescent="0.25">
      <c r="A9" s="316" t="s">
        <v>467</v>
      </c>
      <c r="B9" s="317" t="s">
        <v>111</v>
      </c>
      <c r="C9" s="317" t="s">
        <v>111</v>
      </c>
      <c r="D9" s="317" t="s">
        <v>111</v>
      </c>
    </row>
    <row r="10" spans="1:4" x14ac:dyDescent="0.25">
      <c r="A10" s="316" t="s">
        <v>468</v>
      </c>
      <c r="B10" s="317" t="s">
        <v>111</v>
      </c>
      <c r="C10" s="317" t="s">
        <v>74</v>
      </c>
      <c r="D10" s="317" t="s">
        <v>74</v>
      </c>
    </row>
    <row r="11" spans="1:4" x14ac:dyDescent="0.25">
      <c r="B11" s="315"/>
      <c r="C11" s="315"/>
      <c r="D11" s="315"/>
    </row>
    <row r="12" spans="1:4" x14ac:dyDescent="0.25">
      <c r="A12" s="316" t="s">
        <v>469</v>
      </c>
      <c r="B12" s="317" t="s">
        <v>111</v>
      </c>
      <c r="C12" s="317" t="s">
        <v>74</v>
      </c>
      <c r="D12" s="317" t="s">
        <v>74</v>
      </c>
    </row>
  </sheetData>
  <mergeCells count="3">
    <mergeCell ref="A1:D1"/>
    <mergeCell ref="A2:D2"/>
    <mergeCell ref="A3:D5"/>
  </mergeCells>
  <conditionalFormatting sqref="B8:D12">
    <cfRule type="cellIs" dxfId="1" priority="1" operator="equal">
      <formula>"NO HABIL"</formula>
    </cfRule>
    <cfRule type="cellIs" dxfId="0" priority="2" operator="equal">
      <formula>"HABIL"</formula>
    </cfRule>
  </conditionalFormatting>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7</vt:i4>
      </vt:variant>
    </vt:vector>
  </HeadingPairs>
  <TitlesOfParts>
    <vt:vector size="12" baseType="lpstr">
      <vt:lpstr>VERIFICACIÓN TÉCNICA</vt:lpstr>
      <vt:lpstr>VTE</vt:lpstr>
      <vt:lpstr>CALIFICACION PERSONAL</vt:lpstr>
      <vt:lpstr>CORREC. ARITM. GENERAL</vt:lpstr>
      <vt:lpstr>HABILITANTES</vt:lpstr>
      <vt:lpstr>'CALIFICACION PERSONAL'!Área_de_impresión</vt:lpstr>
      <vt:lpstr>'VERIFICACIÓN TÉCNICA'!Área_de_impresión</vt:lpstr>
      <vt:lpstr>VTE!Área_de_impresión</vt:lpstr>
      <vt:lpstr>'VERIFICACIÓN TÉCNICA'!formula</vt:lpstr>
      <vt:lpstr>'CALIFICACION PERSONAL'!Títulos_a_imprimir</vt:lpstr>
      <vt:lpstr>'VERIFICACIÓN TÉCNICA'!Títulos_a_imprimir</vt:lpstr>
      <vt:lpstr>VTE!Títulos_a_imprimir</vt:lpstr>
    </vt:vector>
  </TitlesOfParts>
  <Company>AmSavS Creation´s 2008</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SAS2020</cp:lastModifiedBy>
  <cp:lastPrinted>2020-05-26T15:55:44Z</cp:lastPrinted>
  <dcterms:created xsi:type="dcterms:W3CDTF">2009-02-06T14:59:26Z</dcterms:created>
  <dcterms:modified xsi:type="dcterms:W3CDTF">2020-11-11T17:00:48Z</dcterms:modified>
</cp:coreProperties>
</file>